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W:\FY 2025 Budget Adjustment\Human Services\"/>
    </mc:Choice>
  </mc:AlternateContent>
  <xr:revisionPtr revIDLastSave="0" documentId="8_{9D5336F7-0805-4B5B-9FDF-23655791493F}" xr6:coauthVersionLast="47" xr6:coauthVersionMax="47" xr10:uidLastSave="{00000000-0000-0000-0000-000000000000}"/>
  <bookViews>
    <workbookView xWindow="3120" yWindow="3120" windowWidth="21600" windowHeight="11325" xr2:uid="{2FB251CB-3341-49A0-8DA0-0E5853A7492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1" l="1"/>
  <c r="H46" i="1"/>
  <c r="G45" i="1"/>
  <c r="G48" i="1" s="1"/>
  <c r="F45" i="1"/>
  <c r="F48" i="1" s="1"/>
  <c r="E45" i="1"/>
  <c r="E48" i="1" s="1"/>
  <c r="H44" i="1"/>
  <c r="H43" i="1"/>
  <c r="H42" i="1"/>
  <c r="H41" i="1"/>
  <c r="K40" i="1" a="1"/>
  <c r="K40" i="1" s="1"/>
  <c r="H40" i="1"/>
  <c r="H39" i="1"/>
  <c r="K39" i="1" s="1"/>
  <c r="H38" i="1"/>
  <c r="H37" i="1"/>
  <c r="H36" i="1"/>
  <c r="H35" i="1"/>
  <c r="H34" i="1"/>
  <c r="H33" i="1"/>
  <c r="K33" i="1" s="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K44" i="1" l="1"/>
  <c r="K24" i="1"/>
  <c r="K32" i="1"/>
  <c r="K38" i="1"/>
  <c r="H45" i="1"/>
  <c r="H48" i="1" s="1"/>
  <c r="K36" i="1"/>
  <c r="K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<sst xmlns="http://schemas.openxmlformats.org/spreadsheetml/2006/main" count="199" uniqueCount="121">
  <si>
    <t>Dept ID</t>
  </si>
  <si>
    <t>Major Operating</t>
  </si>
  <si>
    <t>Description</t>
  </si>
  <si>
    <t>GF</t>
  </si>
  <si>
    <t>GC</t>
  </si>
  <si>
    <t>Other Funds</t>
  </si>
  <si>
    <t>Total All Funds</t>
  </si>
  <si>
    <t>Narrative</t>
  </si>
  <si>
    <t>Admin</t>
  </si>
  <si>
    <t>Personal Services</t>
  </si>
  <si>
    <t>TANF Revenue Realignment (DCF Net Neutral)</t>
  </si>
  <si>
    <t xml:space="preserve">Realigning TANF earnings and GF between FSD (where we are earning it) and Admin/RUP where we are not </t>
  </si>
  <si>
    <t>Operating</t>
  </si>
  <si>
    <t>ADS SLA 516660 (from AHS CO)</t>
  </si>
  <si>
    <t>Budget Adjustment to meet DCF's SFY25 portion of the ADS Service Level Agreement that was allocated to AHS and is now being transferred to various departments.</t>
  </si>
  <si>
    <t>Additional ADS SLA 516660 needed</t>
  </si>
  <si>
    <t xml:space="preserve">DCF's portion of the increase to the SLA beyond what AHS already received. </t>
  </si>
  <si>
    <t>Admin Total</t>
  </si>
  <si>
    <t>FSD</t>
  </si>
  <si>
    <t>Technical Correct - Defender General Agreement (DCF Net-Neutral)</t>
  </si>
  <si>
    <t>Funding was transferred to DCF from the Defender General by the legislature as part of the SFY25 base budget.  However, it was put in the wrong major operating code.  This is to move the budget from grants to personal services, where the expenses will hit.</t>
  </si>
  <si>
    <t>BARJ CC Technical Correction (DCF Net-Neutral)</t>
  </si>
  <si>
    <t>Random Moment Time Study (RMTS) Matrix Revenue adjustments</t>
  </si>
  <si>
    <t>Revenue Realignment with AHS (AHS net-neutral)</t>
  </si>
  <si>
    <t>Grants</t>
  </si>
  <si>
    <t>IV-E Revenue Replacement</t>
  </si>
  <si>
    <t>Transportation Overage</t>
  </si>
  <si>
    <t>Transfer of Youth Homelessness Funding to OEO (DCF Net Neutral)</t>
  </si>
  <si>
    <t>Funding was provided to DCF by the legislature to support Youth Homeless Services.  However, this is best administered by OEO through the HOP agreements (not FSD).  The funding is being moved to OEO to support this work.</t>
  </si>
  <si>
    <t>UVM Child Safe Contract Increase</t>
  </si>
  <si>
    <t>Post Permanency GC Conversion (DCF net-neutral; Rate Increase)</t>
  </si>
  <si>
    <t>Post Permanency GC Conversion (DCF net-neutral; Caseload Increase)</t>
  </si>
  <si>
    <t>Sub-Care Caseload Pressures (Exclusive of PNMI Inflation)</t>
  </si>
  <si>
    <t>Sub-Adopt Caseload Pressures</t>
  </si>
  <si>
    <t>FSD Total</t>
  </si>
  <si>
    <t>CDD</t>
  </si>
  <si>
    <t>ACPCC Agreement Transfer from DMH (AHS net-neutral)</t>
  </si>
  <si>
    <t>.</t>
  </si>
  <si>
    <t>ACPCC Caseload Adjustment</t>
  </si>
  <si>
    <t>NCSS Transfer from DMH - Reversion of DCF Funding (AHS net-neutral)</t>
  </si>
  <si>
    <t>NCSS Caseload Adjustment</t>
  </si>
  <si>
    <t>Transportation Contract Underearn</t>
  </si>
  <si>
    <t>CCFAP Caseload Savings</t>
  </si>
  <si>
    <t>CCFAP July'24 e-Board Revenue shift</t>
  </si>
  <si>
    <t>CDD Total</t>
  </si>
  <si>
    <t>OCS</t>
  </si>
  <si>
    <t>Position Transfer to OEO for Permanent Supportive Housing</t>
  </si>
  <si>
    <t>A vacant position and the associated funding is being transferred to OEO to support the new Permanent Supportive Housing program.</t>
  </si>
  <si>
    <t>OCS Total</t>
  </si>
  <si>
    <t>AABD</t>
  </si>
  <si>
    <t>Payment Admin Caseload Adjustment</t>
  </si>
  <si>
    <t>The state has an agreement with the Feds to process our AABD payments on our behalf - the cost per payment has increased, causing a financial pressure for DCF.</t>
  </si>
  <si>
    <t>Benefit Caseload Adjustment (no EP)</t>
  </si>
  <si>
    <t>Essential Persons Caseload Pressures</t>
  </si>
  <si>
    <t>AABD Total</t>
  </si>
  <si>
    <t>GA</t>
  </si>
  <si>
    <t>Support Services Caseload Adj</t>
  </si>
  <si>
    <t>GA Total</t>
  </si>
  <si>
    <t>3Squares</t>
  </si>
  <si>
    <t>3 Squares Regular Benefit caseload pressures</t>
  </si>
  <si>
    <t>Additional federal spending authority needed based on prior year caseload trends.</t>
  </si>
  <si>
    <t>3Squares Total</t>
  </si>
  <si>
    <t>RUP</t>
  </si>
  <si>
    <t>RUP Total</t>
  </si>
  <si>
    <t>OEO</t>
  </si>
  <si>
    <t>Shelter Expansion Funding Shift (DCF Net Neutral)</t>
  </si>
  <si>
    <t xml:space="preserve">Funding to support a LTS position needs to be moved from grants to Personal Services </t>
  </si>
  <si>
    <t>Position Transfer to OEO for Permanent Supportive Housing (1 FTE)</t>
  </si>
  <si>
    <t>Funding to support the vacant position that is transferring from OCS to OEO.</t>
  </si>
  <si>
    <t>OEO Total</t>
  </si>
  <si>
    <t>Total (no 1xs)</t>
  </si>
  <si>
    <t xml:space="preserve">1x </t>
  </si>
  <si>
    <t>Mainframe (OCS) Transition Planning</t>
  </si>
  <si>
    <t>Comprehensive Child Welfare Info System (CCWIS)</t>
  </si>
  <si>
    <t>Carry forward funding to support the new Comprehensive Child Welfare Information System is being moved to a 1x dept ID that also contains funding for this IT project to allow all funding for the project to sit in one place.  This will make monitoring and reporting on the funds more streamlined and accurate.</t>
  </si>
  <si>
    <t>Total (with 1xs)</t>
  </si>
  <si>
    <t>This provides an increase of 13 beneficiaries served per month.</t>
  </si>
  <si>
    <t>Projected savings based on historical caseload trends across all types of Sub-Care vs. SFY25 Budget Build Projections. 
Youth Aging Out: Caseload decreases by (4) cases/month; CPC increase by $15/month
Independent Living: Caseload stable 5/month; CPC -($128)/month
Standard Foster Care: Caseload (101)/month; CPC +28/month
Instate Residential: Caseload (10)/month; CPC +2,119/month
Out of State Residential: Caseload (3)/month; CPC +$257/month
Specialized FC: Caseload +2/month; CPC (142)/month
Emergency Short Term Care: Caseload +4/month; CPC +$2,297/month</t>
  </si>
  <si>
    <t>DCF BAA Budget Narrative</t>
  </si>
  <si>
    <t>Funding to support Northwestern Counseling &amp; Support Services (NCSS) is being transferred from DMH to DCF so it can be included in the CIS bundle.  DMH is ending its Integrated Family Services program which had bundled CIS services into a multi-age program in two AHS regions; DMH is making this change partially in response to federal changes in expectations for mental health partners (DAs in Vermont).  CDD will now support CIS services in same way in all AHS regions.</t>
  </si>
  <si>
    <t>Due to misalignment between SFY and FFY, we have a shortfall in SFY25 of TANF funding for transportation contracts in CDD</t>
  </si>
  <si>
    <t>Transfer of Youth Homeless Shelter Funding (DCF Net Neutral)</t>
  </si>
  <si>
    <t>CCWIS Carryforward move to 1x appropriation 3440892506</t>
  </si>
  <si>
    <t>Funding was transferred to DCF from the Defender General by the legislature as part of the SFY25 base budget.  However, it was put in the wrong major operating code.  This is to move the budget to Personal Services where the expenses will hit.</t>
  </si>
  <si>
    <t>Post Permanency CC Technical Correction (DCF Net-Neutral)</t>
  </si>
  <si>
    <t>In July. the Vermont E-Board adopted the economist projections that the Child Care payroll tax special fund will be $13M higher than the base appropriation for this fund in SFY25.  DCF proposes an increase to the Special Fund and a decrease to the General fund to allow agency GF to be fully utilized to meet other budget adjustment needs.  This special fund is specifically appropriated only for child care needs, so it is important that it be spent in this appropriation.</t>
  </si>
  <si>
    <t>Caseload Pressures (Consultant Low End)</t>
  </si>
  <si>
    <t>OCS will soon be the last division remaining on the ACCESS mainframe as other ESD/DVHA programs are migrated through the IE&amp;E VTIES program.  OCS was not included in IE&amp;E as it is not a benefit program, but it can also not stay on ACCESS either.  OCS put out an RFI and received cost estimates from various bidders for both the cost of a new system, and the feasibility study (which is required by the feds).  $340K of GF is requested to be able to leverage $660K of Federal funding to conduct a feasibility study as the first step of this process.</t>
  </si>
  <si>
    <t>The total projected cost of Essential Persons payments for the AABD program is estimated to be higher than budgeted.  For SFY25, we are projecting 149 payments per month at an average of $506 per payment. We had budgeted based on a projection of 144 cases/month @ $454 per payment. Projections are based on SFY24 actuals and prior year trends</t>
  </si>
  <si>
    <t>Personal Needs Issuance (PNI) Caseload Adj</t>
  </si>
  <si>
    <t>Realigning TANF earnings and GF between FSD (where we are earning it) and Admin/RUP where we are not.  This aligns with our TANF State plan.</t>
  </si>
  <si>
    <t xml:space="preserve">Carry forward funding to support the new Comprehensive Child Welfare Information System is being moved to the 1x dept ID that also contains 1x funding for this IT project to allow all funding for the project to sit in one place.  This will make monitoring and reporting on the expenses more accurate and efficient. </t>
  </si>
  <si>
    <t>Funding was provided to increase the BARJ agreements in SFY25 by the legislature.  However, it was provided in the wrong major operating sections.  This is to move it to grants where the expenses will occur.</t>
  </si>
  <si>
    <t>Funding was provided to increase the BARJ agreements in SFY25 by the legislature.  However, it was provided in the wrong major operating.  This is to move it to grants where the expenses will occur.</t>
  </si>
  <si>
    <t>DCF recently transitioned FSD to a new RMTS system to allocate social worker time across funding sources, which also uses a new matrix reviewed by the Public Consulting Group to ensure alignment with federal fund allocation policies.  This is resulting in a projected loss of Targeted Case Management (TCM) and other federal revenue, which will need to be backfilled with general funds.</t>
  </si>
  <si>
    <t>Realigning federal earnings and GF between AHS central office and FSD.</t>
  </si>
  <si>
    <t xml:space="preserve">DCF is not able to draw down IV-E funding for any costs when a child is in a residential facility placement because we are not in compliance with of the Families First Prevention Service Act requirement related to fingerprint supported background checks for all staff of residential programs.  During the prep for the audit, it was discovered that none of our residential programs are in compliance, nor can be in compliance because the standard is that programs have completed fingerprint supported background checks prior to a staff person starting work.  Because finger prints take so long to get processed, residential programs have staff start (they shadow existing staff) so they can get staff on the floor and keep beds open.  If it were not for this requirement, DCF would be able to draw down IV-E funds for the first 14 days that a child is in a residential placement. GF is needed to backfill the federal funding that had been budgeted for the costs of the first 14 days of eligible placements. </t>
  </si>
  <si>
    <t>FSD's transportation contracts have come in substantially over budget the past few years, creating a budget deficit problem for FSD.  The relatively limited number of potential providers and the necessity for DCF to procure these services has resulted in increased cost.   This is to right size the transportation budget to align with the contract values. This includes transportation to schools, between placements, to medical appointments, etc...</t>
  </si>
  <si>
    <t xml:space="preserve">UVM requires additional funding to continue to provide the child abuse physician contracted services to DCF.  This is a critical service for our child abuse and neglect investigations.  </t>
  </si>
  <si>
    <t>Funding was provided to DCF to support Post Permanency Initiatives by the legislature.  However, it was provided in the wrong fund codes.  This is to move the GF and Federal funds into GC (next two lines).</t>
  </si>
  <si>
    <t>Funding was provided to DCF to support Post Permanency Initiatives by the legislature.  However, it was provided in the wrong fund codes.  This converts the funding from GF &amp; FF to GC for the total need for the rate increase at the current caseloads.</t>
  </si>
  <si>
    <t>Funding to support the Addison County Parent Child Center (ADPCC) is being transferred from DMH to DCF so it can be included in the CIS bundle.  DMH is ending its Integrated Family Services program which had bundled CIS services into a multi-age program in two AHS regions; DMH is making this change partially in response to federal changes in expectations for mental health partners (Designated Agencies in Vermont).  CDD will now support CIS services in same way for all AHS regions.</t>
  </si>
  <si>
    <t>Realigning TANF earnings and GF between FSD (where we are earning it) and CDD where we are not but are able to spend GF for Maintenance of Effort requirements (TANF MOE).</t>
  </si>
  <si>
    <t xml:space="preserve">After analysis of our caseload trends, including the populations and number of certificates in each income bracket, accounting for projected growth in the newly added income brackets through the rest of the SFY, we are projecting a large surplus in the Child Care Financial Assistance Program.  This is due largely to the the time it takes for families in the higher income brackets to learn about and enroll in the program. We used a conservative approach to estimating caseload, so as not to cut too much from the budget. </t>
  </si>
  <si>
    <t>The total projected cost of beneficiary payments for the AABD program is estimated to be lower than projected.  We are projecting 13,699 payments per month at an average of $58 per payment. We had budgeted based on a projection of 14,323 cases/month @ $58 per payment. Projections are based on SFY24 actuals and prior year trends.</t>
  </si>
  <si>
    <t>Based on prior year caseloads - projected need is lower than the budget in SFY25.  Support Services provides funding for Burials, Physicians, Dental and Abortions.</t>
  </si>
  <si>
    <t>Based on prior year caseloads - projected need is lower than the budget in SFY25.</t>
  </si>
  <si>
    <t xml:space="preserve">Caseload adjustment based on the projections of our consultant with expertise in these types of projections combined with the average cost per case from SFY24.   This shows that while the cost per case has been trending upwards over the past few years, the number of cases per month, as forecasted by our consultant, is decreasing, resulting in net caseload savings. 
SFY25 baseline budget of 3,456 cases/month @ $672 CPC --&gt; Projected SFY25 3,293 cases/month @ $686 CPC.  
Reach ahead budgeted at 380 cases/month @ $81 CPC --&gt; projected at 380 cases per month @ $135 CPC.  </t>
  </si>
  <si>
    <t>Projected savings based on historical caseload trends across all types of Sub-Adopt vs. SFY25 Budget Build Projections. 
Sub Adopt:  +33 cases/month @ ($32) CPC/month
Perm Guardianship:  +11 cases/month @ ($39) CPC/month
Non-Recurring: +1 case/month @ ($5) CPC/month</t>
  </si>
  <si>
    <t>B. Section</t>
  </si>
  <si>
    <t>B.316</t>
  </si>
  <si>
    <t>B.317</t>
  </si>
  <si>
    <t>B.318</t>
  </si>
  <si>
    <t>B.319</t>
  </si>
  <si>
    <t>B.320</t>
  </si>
  <si>
    <t>B.321</t>
  </si>
  <si>
    <t>B.322</t>
  </si>
  <si>
    <t>B.323</t>
  </si>
  <si>
    <t>B.325</t>
  </si>
  <si>
    <t>DMH only reimbursed services to Medicaid eligible youth, while DCF reimburses CIS services to Medicaid and non-Medicaid eligible youth per best practices for alternative payment models under CMS.  Additional GF is required to be able to incorporate NCSS into the CIS bundle rates. (Northwest Counseling and Support Services - Franklin and Grande Isle Counties)</t>
  </si>
  <si>
    <t xml:space="preserve">DMH only reimbursed services to Medicaid eligible youth, while DCF reimburses CIS services to Medicaid and non-Medicaid eligible youth per best practices for alternative payment models under CMS.  Additional GF is required to be able to incorporate ACPCC into the CIS bundle rates.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</si>
</sst>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sz val="11"/>
      <color rgb="FF000000"/>
      <name val="Aptos Narrow"/>
      <family val="2"/>
      <scheme val="minor"/>
    </font>
    <font>
      <b/>
      <sz val="14"/>
      <color theme="1"/>
      <name val="Aptos Narrow"/>
      <family val="2"/>
      <scheme val="minor"/>
    </font>
    <font>
      <sz val="11"/>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7C80"/>
        <bgColor indexed="64"/>
      </patternFill>
    </fill>
    <fill>
      <patternFill patternType="solid">
        <fgColor rgb="FF9999FF"/>
        <bgColor indexed="64"/>
      </patternFill>
    </fill>
    <fill>
      <patternFill patternType="solid">
        <fgColor rgb="FF00B050"/>
        <bgColor indexed="64"/>
      </patternFill>
    </fill>
    <fill>
      <patternFill patternType="solid">
        <fgColor rgb="FFF9AE27"/>
        <bgColor indexed="64"/>
      </patternFill>
    </fill>
    <fill>
      <patternFill patternType="solid">
        <fgColor rgb="FF84E2C5"/>
        <bgColor indexed="64"/>
      </patternFill>
    </fill>
    <fill>
      <patternFill patternType="solid">
        <fgColor rgb="FF69DAFD"/>
        <bgColor indexed="64"/>
      </patternFill>
    </fill>
    <fill>
      <patternFill patternType="solid">
        <fgColor rgb="FFCC99FF"/>
        <bgColor indexed="64"/>
      </patternFill>
    </fill>
    <fill>
      <patternFill patternType="solid">
        <fgColor rgb="FFFF6699"/>
        <bgColor indexed="64"/>
      </patternFill>
    </fill>
    <fill>
      <patternFill patternType="solid">
        <fgColor theme="4" tint="0.59999389629810485"/>
        <bgColor indexed="64"/>
      </patternFill>
    </fill>
    <fill>
      <patternFill patternType="solid">
        <fgColor rgb="FFF8E25C"/>
        <bgColor indexed="64"/>
      </patternFill>
    </fill>
    <fill>
      <patternFill patternType="solid">
        <fgColor theme="2" tint="-9.9978637043366805E-2"/>
        <bgColor indexed="64"/>
      </patternFill>
    </fill>
    <fill>
      <patternFill patternType="solid">
        <fgColor theme="0"/>
        <bgColor rgb="FF000000"/>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142">
    <xf numFmtId="0" fontId="0" fillId="0" borderId="0" xfId="0"/>
    <xf numFmtId="0" fontId="0" fillId="2" borderId="0" xfId="0" applyFill="1"/>
    <xf numFmtId="0" fontId="0" fillId="2" borderId="0" xfId="0" applyFill="1" applyAlignment="1">
      <alignment wrapText="1"/>
    </xf>
    <xf numFmtId="0" fontId="5" fillId="2" borderId="0" xfId="0" applyFont="1" applyFill="1"/>
    <xf numFmtId="0" fontId="2" fillId="3" borderId="1" xfId="0" applyFont="1" applyFill="1" applyBorder="1"/>
    <xf numFmtId="0" fontId="2" fillId="3" borderId="2" xfId="0" applyFont="1" applyFill="1" applyBorder="1"/>
    <xf numFmtId="0" fontId="2" fillId="3" borderId="2" xfId="0" applyFont="1" applyFill="1" applyBorder="1" applyAlignment="1">
      <alignment wrapText="1"/>
    </xf>
    <xf numFmtId="164" fontId="2" fillId="3" borderId="2" xfId="1" applyNumberFormat="1" applyFont="1" applyFill="1" applyBorder="1"/>
    <xf numFmtId="0" fontId="2" fillId="3" borderId="3" xfId="0" applyFont="1" applyFill="1" applyBorder="1" applyAlignment="1">
      <alignment wrapText="1"/>
    </xf>
    <xf numFmtId="0" fontId="0" fillId="4" borderId="4" xfId="0" applyFill="1" applyBorder="1"/>
    <xf numFmtId="0" fontId="0" fillId="2" borderId="5" xfId="0" applyFill="1" applyBorder="1"/>
    <xf numFmtId="0" fontId="0" fillId="2" borderId="5" xfId="0" applyFill="1" applyBorder="1" applyAlignment="1">
      <alignment wrapText="1"/>
    </xf>
    <xf numFmtId="164" fontId="1" fillId="0" borderId="5" xfId="1" applyNumberFormat="1" applyFont="1" applyFill="1" applyBorder="1"/>
    <xf numFmtId="164" fontId="1" fillId="4" borderId="5" xfId="1" applyNumberFormat="1" applyFont="1" applyFill="1" applyBorder="1"/>
    <xf numFmtId="0" fontId="0" fillId="0" borderId="6" xfId="0" applyBorder="1" applyAlignment="1">
      <alignment wrapText="1"/>
    </xf>
    <xf numFmtId="0" fontId="0" fillId="0" borderId="7" xfId="0" applyBorder="1" applyAlignment="1">
      <alignment wrapText="1"/>
    </xf>
    <xf numFmtId="164" fontId="0" fillId="0" borderId="7" xfId="1" applyNumberFormat="1" applyFont="1" applyFill="1" applyBorder="1"/>
    <xf numFmtId="164" fontId="0" fillId="4" borderId="5" xfId="1" applyNumberFormat="1" applyFont="1" applyFill="1" applyBorder="1"/>
    <xf numFmtId="0" fontId="0" fillId="0" borderId="8" xfId="0" applyBorder="1" applyAlignment="1">
      <alignment wrapText="1"/>
    </xf>
    <xf numFmtId="0" fontId="0" fillId="0" borderId="5" xfId="0" applyBorder="1" applyAlignment="1">
      <alignment wrapText="1"/>
    </xf>
    <xf numFmtId="0" fontId="0" fillId="2" borderId="8" xfId="0" applyFill="1" applyBorder="1" applyAlignment="1">
      <alignment wrapText="1"/>
    </xf>
    <xf numFmtId="0" fontId="0" fillId="4" borderId="9" xfId="0" applyFill="1" applyBorder="1"/>
    <xf numFmtId="0" fontId="0" fillId="2" borderId="10" xfId="0" applyFill="1" applyBorder="1"/>
    <xf numFmtId="0" fontId="0" fillId="0" borderId="10" xfId="0" applyBorder="1" applyAlignment="1">
      <alignment wrapText="1"/>
    </xf>
    <xf numFmtId="164" fontId="0" fillId="0" borderId="10" xfId="1" applyNumberFormat="1" applyFont="1" applyFill="1" applyBorder="1"/>
    <xf numFmtId="164" fontId="0" fillId="0" borderId="11" xfId="1" applyNumberFormat="1" applyFont="1" applyFill="1" applyBorder="1"/>
    <xf numFmtId="164" fontId="0" fillId="4" borderId="10" xfId="1" applyNumberFormat="1" applyFont="1" applyFill="1" applyBorder="1"/>
    <xf numFmtId="0" fontId="0" fillId="2" borderId="12" xfId="0" applyFill="1" applyBorder="1" applyAlignment="1">
      <alignment wrapText="1"/>
    </xf>
    <xf numFmtId="164" fontId="0" fillId="4" borderId="1" xfId="1" applyNumberFormat="1" applyFont="1" applyFill="1" applyBorder="1"/>
    <xf numFmtId="164" fontId="0" fillId="4" borderId="3" xfId="1" applyNumberFormat="1" applyFont="1" applyFill="1" applyBorder="1"/>
    <xf numFmtId="0" fontId="0" fillId="2" borderId="14" xfId="0" applyFill="1" applyBorder="1"/>
    <xf numFmtId="0" fontId="0" fillId="0" borderId="14" xfId="0" applyBorder="1" applyAlignment="1">
      <alignment wrapText="1"/>
    </xf>
    <xf numFmtId="164" fontId="0" fillId="0" borderId="14" xfId="1" applyNumberFormat="1" applyFont="1" applyFill="1" applyBorder="1"/>
    <xf numFmtId="0" fontId="0" fillId="0" borderId="15" xfId="0" applyBorder="1" applyAlignment="1">
      <alignment wrapText="1"/>
    </xf>
    <xf numFmtId="164" fontId="0" fillId="0" borderId="5" xfId="1" applyNumberFormat="1" applyFont="1" applyFill="1" applyBorder="1"/>
    <xf numFmtId="0" fontId="0" fillId="0" borderId="5" xfId="0" applyBorder="1"/>
    <xf numFmtId="0" fontId="0" fillId="2" borderId="6" xfId="0" applyFill="1" applyBorder="1" applyAlignment="1">
      <alignment wrapText="1"/>
    </xf>
    <xf numFmtId="0" fontId="0" fillId="0" borderId="16" xfId="0" applyBorder="1" applyAlignment="1">
      <alignment wrapText="1"/>
    </xf>
    <xf numFmtId="164" fontId="0" fillId="0" borderId="16" xfId="1" applyNumberFormat="1" applyFont="1" applyFill="1" applyBorder="1"/>
    <xf numFmtId="0" fontId="0" fillId="0" borderId="12" xfId="0" applyBorder="1" applyAlignment="1">
      <alignment wrapText="1"/>
    </xf>
    <xf numFmtId="0" fontId="0" fillId="0" borderId="16" xfId="0" applyBorder="1"/>
    <xf numFmtId="164" fontId="0" fillId="2" borderId="0" xfId="1" applyNumberFormat="1" applyFont="1" applyFill="1"/>
    <xf numFmtId="164" fontId="0" fillId="2" borderId="0" xfId="0" applyNumberFormat="1" applyFill="1"/>
    <xf numFmtId="43" fontId="6" fillId="2" borderId="0" xfId="0" applyNumberFormat="1" applyFont="1" applyFill="1"/>
    <xf numFmtId="164" fontId="6" fillId="2" borderId="0" xfId="0" applyNumberFormat="1" applyFont="1" applyFill="1"/>
    <xf numFmtId="0" fontId="0" fillId="0" borderId="18" xfId="0" applyBorder="1" applyAlignment="1">
      <alignment wrapText="1"/>
    </xf>
    <xf numFmtId="0" fontId="0" fillId="5" borderId="19" xfId="0" applyFill="1" applyBorder="1"/>
    <xf numFmtId="0" fontId="0" fillId="2" borderId="20" xfId="0" applyFill="1" applyBorder="1"/>
    <xf numFmtId="0" fontId="0" fillId="0" borderId="20" xfId="0" applyBorder="1" applyAlignment="1">
      <alignment wrapText="1"/>
    </xf>
    <xf numFmtId="164" fontId="0" fillId="0" borderId="20" xfId="1" applyNumberFormat="1" applyFont="1" applyFill="1" applyBorder="1"/>
    <xf numFmtId="164" fontId="0" fillId="5" borderId="5" xfId="1" applyNumberFormat="1" applyFont="1" applyFill="1" applyBorder="1"/>
    <xf numFmtId="0" fontId="0" fillId="2" borderId="21" xfId="0" applyFill="1" applyBorder="1" applyAlignment="1">
      <alignment wrapText="1"/>
    </xf>
    <xf numFmtId="164" fontId="0" fillId="2" borderId="0" xfId="1" applyNumberFormat="1" applyFont="1" applyFill="1" applyBorder="1"/>
    <xf numFmtId="0" fontId="0" fillId="5" borderId="17" xfId="0" applyFill="1" applyBorder="1"/>
    <xf numFmtId="0" fontId="0" fillId="2" borderId="16" xfId="0" applyFill="1" applyBorder="1"/>
    <xf numFmtId="0" fontId="0" fillId="5" borderId="9" xfId="0" applyFill="1" applyBorder="1"/>
    <xf numFmtId="164" fontId="0" fillId="5" borderId="10" xfId="1" applyNumberFormat="1" applyFont="1" applyFill="1" applyBorder="1"/>
    <xf numFmtId="0" fontId="0" fillId="2" borderId="22" xfId="0" applyFill="1" applyBorder="1" applyAlignment="1">
      <alignment wrapText="1"/>
    </xf>
    <xf numFmtId="164" fontId="0" fillId="5" borderId="2" xfId="1" applyNumberFormat="1" applyFont="1" applyFill="1" applyBorder="1"/>
    <xf numFmtId="164" fontId="0" fillId="5" borderId="3" xfId="1" applyNumberFormat="1" applyFont="1" applyFill="1" applyBorder="1"/>
    <xf numFmtId="0" fontId="0" fillId="6" borderId="4" xfId="0" applyFill="1" applyBorder="1"/>
    <xf numFmtId="164" fontId="0" fillId="6" borderId="5" xfId="1" applyNumberFormat="1" applyFont="1" applyFill="1" applyBorder="1"/>
    <xf numFmtId="164" fontId="0" fillId="6" borderId="1" xfId="1" applyNumberFormat="1" applyFont="1" applyFill="1" applyBorder="1"/>
    <xf numFmtId="164" fontId="0" fillId="6" borderId="3" xfId="1" applyNumberFormat="1" applyFont="1" applyFill="1" applyBorder="1"/>
    <xf numFmtId="0" fontId="0" fillId="7" borderId="19" xfId="0" applyFill="1" applyBorder="1"/>
    <xf numFmtId="164" fontId="0" fillId="7" borderId="20" xfId="1" applyNumberFormat="1" applyFont="1" applyFill="1" applyBorder="1"/>
    <xf numFmtId="0" fontId="0" fillId="0" borderId="21" xfId="0" applyBorder="1" applyAlignment="1">
      <alignment wrapText="1"/>
    </xf>
    <xf numFmtId="0" fontId="0" fillId="7" borderId="4" xfId="0" applyFill="1" applyBorder="1"/>
    <xf numFmtId="164" fontId="0" fillId="7" borderId="5" xfId="1" applyNumberFormat="1" applyFont="1" applyFill="1" applyBorder="1"/>
    <xf numFmtId="0" fontId="0" fillId="7" borderId="17" xfId="0" applyFill="1" applyBorder="1"/>
    <xf numFmtId="164" fontId="0" fillId="7" borderId="16" xfId="1" applyNumberFormat="1" applyFont="1" applyFill="1" applyBorder="1"/>
    <xf numFmtId="164" fontId="0" fillId="7" borderId="1" xfId="1" applyNumberFormat="1" applyFont="1" applyFill="1" applyBorder="1"/>
    <xf numFmtId="164" fontId="0" fillId="7" borderId="3" xfId="1" applyNumberFormat="1" applyFont="1" applyFill="1" applyBorder="1"/>
    <xf numFmtId="0" fontId="0" fillId="8" borderId="19" xfId="0" applyFill="1" applyBorder="1"/>
    <xf numFmtId="164" fontId="0" fillId="8" borderId="20" xfId="0" applyNumberFormat="1" applyFill="1" applyBorder="1"/>
    <xf numFmtId="0" fontId="0" fillId="8" borderId="17" xfId="0" applyFill="1" applyBorder="1"/>
    <xf numFmtId="164" fontId="0" fillId="8" borderId="16" xfId="0" applyNumberFormat="1" applyFill="1" applyBorder="1"/>
    <xf numFmtId="0" fontId="0" fillId="0" borderId="23" xfId="0" applyBorder="1" applyAlignment="1">
      <alignment wrapText="1"/>
    </xf>
    <xf numFmtId="164" fontId="0" fillId="8" borderId="1" xfId="0" applyNumberFormat="1" applyFill="1" applyBorder="1"/>
    <xf numFmtId="164" fontId="0" fillId="8" borderId="3" xfId="0" applyNumberFormat="1" applyFill="1" applyBorder="1"/>
    <xf numFmtId="0" fontId="0" fillId="9" borderId="24" xfId="0" applyFill="1" applyBorder="1"/>
    <xf numFmtId="0" fontId="0" fillId="2" borderId="25" xfId="0" applyFill="1" applyBorder="1"/>
    <xf numFmtId="0" fontId="0" fillId="0" borderId="25" xfId="0" applyBorder="1" applyAlignment="1">
      <alignment wrapText="1"/>
    </xf>
    <xf numFmtId="164" fontId="0" fillId="0" borderId="25" xfId="1" applyNumberFormat="1" applyFont="1" applyFill="1" applyBorder="1"/>
    <xf numFmtId="164" fontId="0" fillId="9" borderId="25" xfId="0" applyNumberFormat="1" applyFill="1" applyBorder="1"/>
    <xf numFmtId="0" fontId="0" fillId="0" borderId="26" xfId="0" applyBorder="1" applyAlignment="1">
      <alignment wrapText="1"/>
    </xf>
    <xf numFmtId="0" fontId="0" fillId="9" borderId="2" xfId="0" applyFill="1" applyBorder="1"/>
    <xf numFmtId="164" fontId="0" fillId="9" borderId="3" xfId="0" applyNumberFormat="1" applyFill="1" applyBorder="1"/>
    <xf numFmtId="0" fontId="0" fillId="10" borderId="24" xfId="0" applyFill="1" applyBorder="1"/>
    <xf numFmtId="164" fontId="0" fillId="10" borderId="25" xfId="1" applyNumberFormat="1" applyFont="1" applyFill="1" applyBorder="1"/>
    <xf numFmtId="0" fontId="0" fillId="10" borderId="2" xfId="0" applyFill="1" applyBorder="1"/>
    <xf numFmtId="164" fontId="0" fillId="10" borderId="3" xfId="0" applyNumberFormat="1" applyFill="1" applyBorder="1"/>
    <xf numFmtId="0" fontId="0" fillId="11" borderId="27" xfId="0" applyFill="1" applyBorder="1"/>
    <xf numFmtId="0" fontId="0" fillId="2" borderId="7" xfId="0" applyFill="1" applyBorder="1"/>
    <xf numFmtId="0" fontId="0" fillId="2" borderId="7" xfId="0" applyFill="1" applyBorder="1" applyAlignment="1">
      <alignment wrapText="1"/>
    </xf>
    <xf numFmtId="164" fontId="0" fillId="2" borderId="7" xfId="1" applyNumberFormat="1" applyFont="1" applyFill="1" applyBorder="1"/>
    <xf numFmtId="164" fontId="0" fillId="11" borderId="7" xfId="1" applyNumberFormat="1" applyFont="1" applyFill="1" applyBorder="1"/>
    <xf numFmtId="0" fontId="0" fillId="11" borderId="4" xfId="0" applyFill="1" applyBorder="1"/>
    <xf numFmtId="164" fontId="0" fillId="2" borderId="5" xfId="1" applyNumberFormat="1" applyFont="1" applyFill="1" applyBorder="1"/>
    <xf numFmtId="164" fontId="0" fillId="11" borderId="5" xfId="1" applyNumberFormat="1" applyFont="1" applyFill="1" applyBorder="1"/>
    <xf numFmtId="0" fontId="0" fillId="2" borderId="16" xfId="0" applyFill="1" applyBorder="1" applyAlignment="1">
      <alignment wrapText="1"/>
    </xf>
    <xf numFmtId="164" fontId="0" fillId="2" borderId="16" xfId="1" applyNumberFormat="1" applyFont="1" applyFill="1" applyBorder="1"/>
    <xf numFmtId="0" fontId="0" fillId="11" borderId="9" xfId="0" applyFill="1" applyBorder="1"/>
    <xf numFmtId="0" fontId="0" fillId="2" borderId="10" xfId="0" applyFill="1" applyBorder="1" applyAlignment="1">
      <alignment wrapText="1"/>
    </xf>
    <xf numFmtId="164" fontId="0" fillId="2" borderId="10" xfId="1" applyNumberFormat="1" applyFont="1" applyFill="1" applyBorder="1"/>
    <xf numFmtId="164" fontId="0" fillId="11" borderId="10" xfId="1" applyNumberFormat="1" applyFont="1" applyFill="1" applyBorder="1"/>
    <xf numFmtId="0" fontId="0" fillId="11" borderId="1" xfId="0" applyFill="1" applyBorder="1"/>
    <xf numFmtId="164" fontId="0" fillId="11" borderId="3" xfId="0" applyNumberFormat="1" applyFill="1" applyBorder="1"/>
    <xf numFmtId="0" fontId="3" fillId="3" borderId="2" xfId="0" applyFont="1" applyFill="1" applyBorder="1" applyAlignment="1">
      <alignment wrapText="1"/>
    </xf>
    <xf numFmtId="0" fontId="0" fillId="12" borderId="27" xfId="0" applyFill="1" applyBorder="1"/>
    <xf numFmtId="164" fontId="0" fillId="2" borderId="28" xfId="1" applyNumberFormat="1" applyFont="1" applyFill="1" applyBorder="1"/>
    <xf numFmtId="164" fontId="0" fillId="13" borderId="14" xfId="1" applyNumberFormat="1" applyFont="1" applyFill="1" applyBorder="1"/>
    <xf numFmtId="164" fontId="0" fillId="13" borderId="5" xfId="1" applyNumberFormat="1" applyFont="1" applyFill="1" applyBorder="1"/>
    <xf numFmtId="164" fontId="0" fillId="13" borderId="16" xfId="1" applyNumberFormat="1" applyFont="1" applyFill="1" applyBorder="1"/>
    <xf numFmtId="0" fontId="0" fillId="13" borderId="1" xfId="0" applyFill="1" applyBorder="1"/>
    <xf numFmtId="164" fontId="0" fillId="14" borderId="20" xfId="1" applyNumberFormat="1" applyFont="1" applyFill="1" applyBorder="1"/>
    <xf numFmtId="164" fontId="0" fillId="14" borderId="7" xfId="1" applyNumberFormat="1" applyFont="1" applyFill="1" applyBorder="1"/>
    <xf numFmtId="0" fontId="4" fillId="15" borderId="0" xfId="0" applyFont="1" applyFill="1"/>
    <xf numFmtId="0" fontId="0" fillId="13" borderId="13" xfId="0" applyFill="1" applyBorder="1"/>
    <xf numFmtId="0" fontId="0" fillId="13" borderId="4" xfId="0" applyFill="1" applyBorder="1"/>
    <xf numFmtId="0" fontId="0" fillId="13" borderId="17" xfId="0" applyFill="1" applyBorder="1"/>
    <xf numFmtId="164" fontId="0" fillId="13" borderId="3" xfId="1" applyNumberFormat="1" applyFont="1" applyFill="1" applyBorder="1"/>
    <xf numFmtId="0" fontId="0" fillId="6" borderId="4" xfId="0" applyFill="1" applyBorder="1" applyAlignment="1">
      <alignment horizontal="center" vertical="center"/>
    </xf>
    <xf numFmtId="0" fontId="0" fillId="9" borderId="24" xfId="0" applyFill="1" applyBorder="1" applyAlignment="1">
      <alignment horizontal="center" vertical="center"/>
    </xf>
    <xf numFmtId="0" fontId="0" fillId="10" borderId="24" xfId="0" applyFill="1" applyBorder="1" applyAlignment="1">
      <alignment horizontal="center" vertical="center"/>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11" borderId="31" xfId="0" applyFill="1" applyBorder="1" applyAlignment="1">
      <alignment horizontal="center" vertical="center"/>
    </xf>
    <xf numFmtId="0" fontId="0" fillId="13" borderId="29" xfId="0" applyFill="1" applyBorder="1" applyAlignment="1">
      <alignment horizontal="center" vertical="center"/>
    </xf>
    <xf numFmtId="0" fontId="0" fillId="13" borderId="30" xfId="0" applyFill="1" applyBorder="1" applyAlignment="1">
      <alignment horizontal="center" vertical="center"/>
    </xf>
    <xf numFmtId="0" fontId="0" fillId="13" borderId="31" xfId="0" applyFill="1" applyBorder="1" applyAlignment="1">
      <alignment horizontal="center" vertical="center"/>
    </xf>
    <xf numFmtId="0" fontId="0" fillId="4" borderId="29" xfId="0" applyFill="1" applyBorder="1" applyAlignment="1">
      <alignment horizontal="center" vertical="center"/>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31" xfId="0" applyFill="1" applyBorder="1" applyAlignment="1">
      <alignment horizontal="center" vertical="center"/>
    </xf>
    <xf numFmtId="0" fontId="0" fillId="7" borderId="29" xfId="0" applyFill="1" applyBorder="1" applyAlignment="1">
      <alignment horizontal="center" vertical="center"/>
    </xf>
    <xf numFmtId="0" fontId="0" fillId="7" borderId="30" xfId="0" applyFill="1" applyBorder="1" applyAlignment="1">
      <alignment horizontal="center" vertical="center"/>
    </xf>
    <xf numFmtId="0" fontId="0" fillId="7" borderId="31" xfId="0" applyFill="1" applyBorder="1" applyAlignment="1">
      <alignment horizontal="center" vertical="center"/>
    </xf>
    <xf numFmtId="0" fontId="0" fillId="8" borderId="29" xfId="0" applyFill="1" applyBorder="1" applyAlignment="1">
      <alignment horizontal="center" vertical="center"/>
    </xf>
    <xf numFmtId="0" fontId="0" fillId="8" borderId="31" xfId="0"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8E2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80A7-6DA5-4D1A-AB06-9C3E3F45C6BD}">
  <dimension ref="A1:N203"/>
  <sheetViews>
    <sheetView tabSelected="1" topLeftCell="B24" workbookViewId="0">
      <selection activeCell="E25" sqref="E25"/>
    </sheetView>
  </sheetViews>
  <sheetFormatPr defaultColWidth="8.85546875" defaultRowHeight="15" x14ac:dyDescent="0.25"/>
  <cols>
    <col min="1" max="1" width="9.42578125" style="1" bestFit="1" customWidth="1"/>
    <col min="2" max="2" width="17.28515625" style="1" customWidth="1"/>
    <col min="3" max="3" width="16.140625" style="1" bestFit="1" customWidth="1"/>
    <col min="4" max="4" width="74.140625" style="2" bestFit="1" customWidth="1"/>
    <col min="5" max="5" width="12.85546875" style="1" bestFit="1" customWidth="1"/>
    <col min="6" max="6" width="11.85546875" style="1" customWidth="1"/>
    <col min="7" max="7" width="16.140625" style="1" bestFit="1" customWidth="1"/>
    <col min="8" max="8" width="17.7109375" style="1" customWidth="1"/>
    <col min="9" max="9" width="86.28515625" style="2" customWidth="1"/>
    <col min="10" max="10" width="14" style="1" customWidth="1"/>
    <col min="11" max="11" width="12.85546875" style="1" bestFit="1" customWidth="1"/>
    <col min="12" max="12" width="18" style="1" bestFit="1" customWidth="1"/>
    <col min="13" max="13" width="14.140625" style="1" bestFit="1" customWidth="1"/>
    <col min="14" max="14" width="10.7109375" style="1" bestFit="1" customWidth="1"/>
    <col min="15" max="16384" width="8.85546875" style="1"/>
  </cols>
  <sheetData>
    <row r="1" spans="1:11" x14ac:dyDescent="0.25">
      <c r="K1" s="117"/>
    </row>
    <row r="2" spans="1:11" ht="18.75" x14ac:dyDescent="0.3">
      <c r="A2" s="3"/>
      <c r="B2" s="3" t="s">
        <v>78</v>
      </c>
    </row>
    <row r="3" spans="1:11" ht="15.75" thickBot="1" x14ac:dyDescent="0.3"/>
    <row r="4" spans="1:11" ht="15.75" thickBot="1" x14ac:dyDescent="0.3">
      <c r="A4" s="4" t="s">
        <v>109</v>
      </c>
      <c r="B4" s="4" t="s">
        <v>0</v>
      </c>
      <c r="C4" s="5" t="s">
        <v>1</v>
      </c>
      <c r="D4" s="6" t="s">
        <v>2</v>
      </c>
      <c r="E4" s="7" t="s">
        <v>3</v>
      </c>
      <c r="F4" s="7" t="s">
        <v>4</v>
      </c>
      <c r="G4" s="7" t="s">
        <v>5</v>
      </c>
      <c r="H4" s="7" t="s">
        <v>6</v>
      </c>
      <c r="I4" s="8" t="s">
        <v>7</v>
      </c>
    </row>
    <row r="5" spans="1:11" ht="30" x14ac:dyDescent="0.25">
      <c r="A5" s="131" t="s">
        <v>110</v>
      </c>
      <c r="B5" s="9" t="s">
        <v>8</v>
      </c>
      <c r="C5" s="10" t="s">
        <v>9</v>
      </c>
      <c r="D5" s="11" t="s">
        <v>10</v>
      </c>
      <c r="E5" s="12">
        <v>1100000</v>
      </c>
      <c r="F5" s="12">
        <v>0</v>
      </c>
      <c r="G5" s="12">
        <v>-1100000</v>
      </c>
      <c r="H5" s="13">
        <f>SUM(E5:G5)</f>
        <v>0</v>
      </c>
      <c r="I5" s="14" t="s">
        <v>90</v>
      </c>
    </row>
    <row r="6" spans="1:11" ht="60" x14ac:dyDescent="0.25">
      <c r="A6" s="132"/>
      <c r="B6" s="9" t="s">
        <v>8</v>
      </c>
      <c r="C6" s="10" t="s">
        <v>9</v>
      </c>
      <c r="D6" s="15" t="s">
        <v>82</v>
      </c>
      <c r="E6" s="16">
        <v>-1800000</v>
      </c>
      <c r="F6" s="16">
        <v>0</v>
      </c>
      <c r="G6" s="16">
        <v>0</v>
      </c>
      <c r="H6" s="17">
        <f t="shared" ref="H6:H42" si="0">SUM(E6:G6)</f>
        <v>-1800000</v>
      </c>
      <c r="I6" s="18" t="s">
        <v>91</v>
      </c>
    </row>
    <row r="7" spans="1:11" ht="30.75" thickBot="1" x14ac:dyDescent="0.3">
      <c r="A7" s="132"/>
      <c r="B7" s="9" t="s">
        <v>8</v>
      </c>
      <c r="C7" s="10" t="s">
        <v>12</v>
      </c>
      <c r="D7" s="19" t="s">
        <v>13</v>
      </c>
      <c r="E7" s="16">
        <v>495835</v>
      </c>
      <c r="F7" s="16">
        <v>0</v>
      </c>
      <c r="G7" s="16">
        <v>155317</v>
      </c>
      <c r="H7" s="17">
        <f t="shared" si="0"/>
        <v>651152</v>
      </c>
      <c r="I7" s="20" t="s">
        <v>14</v>
      </c>
    </row>
    <row r="8" spans="1:11" ht="15.75" thickBot="1" x14ac:dyDescent="0.3">
      <c r="A8" s="133"/>
      <c r="B8" s="21" t="s">
        <v>8</v>
      </c>
      <c r="C8" s="22" t="s">
        <v>12</v>
      </c>
      <c r="D8" s="23" t="s">
        <v>15</v>
      </c>
      <c r="E8" s="24">
        <v>595399</v>
      </c>
      <c r="F8" s="24"/>
      <c r="G8" s="25">
        <v>595399</v>
      </c>
      <c r="H8" s="26">
        <f>SUM(E8:G8)</f>
        <v>1190798</v>
      </c>
      <c r="I8" s="27" t="s">
        <v>16</v>
      </c>
      <c r="J8" s="28" t="s">
        <v>17</v>
      </c>
      <c r="K8" s="29">
        <f>SUM(H5:H8)</f>
        <v>41950</v>
      </c>
    </row>
    <row r="9" spans="1:11" ht="45" x14ac:dyDescent="0.25">
      <c r="A9" s="128" t="s">
        <v>111</v>
      </c>
      <c r="B9" s="118" t="s">
        <v>18</v>
      </c>
      <c r="C9" s="30" t="s">
        <v>9</v>
      </c>
      <c r="D9" s="31" t="s">
        <v>19</v>
      </c>
      <c r="E9" s="32">
        <v>150000</v>
      </c>
      <c r="F9" s="32">
        <v>0</v>
      </c>
      <c r="G9" s="32">
        <v>0</v>
      </c>
      <c r="H9" s="111">
        <f t="shared" si="0"/>
        <v>150000</v>
      </c>
      <c r="I9" s="33" t="s">
        <v>20</v>
      </c>
    </row>
    <row r="10" spans="1:11" ht="45" x14ac:dyDescent="0.25">
      <c r="A10" s="129"/>
      <c r="B10" s="119" t="s">
        <v>18</v>
      </c>
      <c r="C10" s="10" t="s">
        <v>9</v>
      </c>
      <c r="D10" s="19" t="s">
        <v>21</v>
      </c>
      <c r="E10" s="34">
        <v>0</v>
      </c>
      <c r="F10" s="34">
        <v>-61141</v>
      </c>
      <c r="G10" s="34">
        <v>0</v>
      </c>
      <c r="H10" s="112">
        <f t="shared" si="0"/>
        <v>-61141</v>
      </c>
      <c r="I10" s="14" t="s">
        <v>93</v>
      </c>
    </row>
    <row r="11" spans="1:11" ht="30" x14ac:dyDescent="0.25">
      <c r="A11" s="129"/>
      <c r="B11" s="119" t="s">
        <v>18</v>
      </c>
      <c r="C11" s="10" t="s">
        <v>9</v>
      </c>
      <c r="D11" s="11" t="s">
        <v>10</v>
      </c>
      <c r="E11" s="12">
        <v>-1338188</v>
      </c>
      <c r="F11" s="12">
        <v>0</v>
      </c>
      <c r="G11" s="12">
        <v>1338188</v>
      </c>
      <c r="H11" s="112">
        <f>SUM(E11:G11)</f>
        <v>0</v>
      </c>
      <c r="I11" s="14" t="s">
        <v>11</v>
      </c>
    </row>
    <row r="12" spans="1:11" ht="75" x14ac:dyDescent="0.25">
      <c r="A12" s="129"/>
      <c r="B12" s="119" t="s">
        <v>18</v>
      </c>
      <c r="C12" s="10" t="s">
        <v>9</v>
      </c>
      <c r="D12" s="11" t="s">
        <v>22</v>
      </c>
      <c r="E12" s="12">
        <v>2732488</v>
      </c>
      <c r="F12" s="12">
        <v>-2732488</v>
      </c>
      <c r="G12" s="12">
        <v>0</v>
      </c>
      <c r="H12" s="112">
        <f>SUM(E12:G12)</f>
        <v>0</v>
      </c>
      <c r="I12" s="14" t="s">
        <v>94</v>
      </c>
    </row>
    <row r="13" spans="1:11" x14ac:dyDescent="0.25">
      <c r="A13" s="129"/>
      <c r="B13" s="119" t="s">
        <v>18</v>
      </c>
      <c r="C13" s="10" t="s">
        <v>9</v>
      </c>
      <c r="D13" s="11" t="s">
        <v>23</v>
      </c>
      <c r="E13" s="12">
        <v>-594646</v>
      </c>
      <c r="F13" s="12">
        <v>0</v>
      </c>
      <c r="G13" s="12">
        <v>594646</v>
      </c>
      <c r="H13" s="112">
        <f>SUM(E13:G13)</f>
        <v>0</v>
      </c>
      <c r="I13" s="14" t="s">
        <v>95</v>
      </c>
    </row>
    <row r="14" spans="1:11" ht="158.25" customHeight="1" x14ac:dyDescent="0.25">
      <c r="A14" s="129"/>
      <c r="B14" s="119" t="s">
        <v>18</v>
      </c>
      <c r="C14" s="10" t="s">
        <v>24</v>
      </c>
      <c r="D14" s="19" t="s">
        <v>25</v>
      </c>
      <c r="E14" s="34">
        <v>525000</v>
      </c>
      <c r="F14" s="34">
        <v>0</v>
      </c>
      <c r="G14" s="34">
        <v>-525000</v>
      </c>
      <c r="H14" s="112">
        <f t="shared" si="0"/>
        <v>0</v>
      </c>
      <c r="I14" s="14" t="s">
        <v>96</v>
      </c>
    </row>
    <row r="15" spans="1:11" ht="75" x14ac:dyDescent="0.25">
      <c r="A15" s="129"/>
      <c r="B15" s="119" t="s">
        <v>18</v>
      </c>
      <c r="C15" s="35" t="s">
        <v>24</v>
      </c>
      <c r="D15" s="19" t="s">
        <v>26</v>
      </c>
      <c r="E15" s="34">
        <v>1682124</v>
      </c>
      <c r="F15" s="34">
        <v>0</v>
      </c>
      <c r="G15" s="34">
        <v>659592</v>
      </c>
      <c r="H15" s="112">
        <f t="shared" si="0"/>
        <v>2341716</v>
      </c>
      <c r="I15" s="36" t="s">
        <v>97</v>
      </c>
    </row>
    <row r="16" spans="1:11" ht="45" x14ac:dyDescent="0.25">
      <c r="A16" s="129"/>
      <c r="B16" s="119" t="s">
        <v>18</v>
      </c>
      <c r="C16" s="35" t="s">
        <v>24</v>
      </c>
      <c r="D16" s="37" t="s">
        <v>19</v>
      </c>
      <c r="E16" s="38">
        <v>-150000</v>
      </c>
      <c r="F16" s="34">
        <v>0</v>
      </c>
      <c r="G16" s="34">
        <v>0</v>
      </c>
      <c r="H16" s="113">
        <f t="shared" si="0"/>
        <v>-150000</v>
      </c>
      <c r="I16" s="14" t="s">
        <v>83</v>
      </c>
    </row>
    <row r="17" spans="1:14" ht="45" x14ac:dyDescent="0.25">
      <c r="A17" s="129"/>
      <c r="B17" s="119" t="s">
        <v>18</v>
      </c>
      <c r="C17" s="35" t="s">
        <v>24</v>
      </c>
      <c r="D17" s="37" t="s">
        <v>27</v>
      </c>
      <c r="E17" s="38">
        <v>-446253</v>
      </c>
      <c r="F17" s="34">
        <v>0</v>
      </c>
      <c r="G17" s="34">
        <v>0</v>
      </c>
      <c r="H17" s="113">
        <f t="shared" si="0"/>
        <v>-446253</v>
      </c>
      <c r="I17" s="39" t="s">
        <v>28</v>
      </c>
    </row>
    <row r="18" spans="1:14" ht="30" x14ac:dyDescent="0.25">
      <c r="A18" s="129"/>
      <c r="B18" s="119" t="s">
        <v>18</v>
      </c>
      <c r="C18" s="35" t="s">
        <v>24</v>
      </c>
      <c r="D18" s="37" t="s">
        <v>29</v>
      </c>
      <c r="E18" s="38">
        <v>50000</v>
      </c>
      <c r="F18" s="34">
        <v>0</v>
      </c>
      <c r="G18" s="34">
        <v>0</v>
      </c>
      <c r="H18" s="113">
        <f t="shared" si="0"/>
        <v>50000</v>
      </c>
      <c r="I18" s="27" t="s">
        <v>98</v>
      </c>
    </row>
    <row r="19" spans="1:14" ht="45" x14ac:dyDescent="0.25">
      <c r="A19" s="129"/>
      <c r="B19" s="119" t="s">
        <v>18</v>
      </c>
      <c r="C19" s="35" t="s">
        <v>24</v>
      </c>
      <c r="D19" s="19" t="s">
        <v>84</v>
      </c>
      <c r="E19" s="34">
        <v>-145926</v>
      </c>
      <c r="F19" s="34">
        <v>0</v>
      </c>
      <c r="G19" s="34">
        <v>-124308</v>
      </c>
      <c r="H19" s="112">
        <f t="shared" si="0"/>
        <v>-270234</v>
      </c>
      <c r="I19" s="14" t="s">
        <v>99</v>
      </c>
    </row>
    <row r="20" spans="1:14" ht="45" x14ac:dyDescent="0.25">
      <c r="A20" s="129"/>
      <c r="B20" s="120" t="s">
        <v>18</v>
      </c>
      <c r="C20" s="40" t="s">
        <v>24</v>
      </c>
      <c r="D20" s="37" t="s">
        <v>30</v>
      </c>
      <c r="E20" s="38">
        <v>0</v>
      </c>
      <c r="F20" s="34">
        <v>302125</v>
      </c>
      <c r="G20" s="38">
        <v>0</v>
      </c>
      <c r="H20" s="113">
        <f t="shared" si="0"/>
        <v>302125</v>
      </c>
      <c r="I20" s="27" t="s">
        <v>100</v>
      </c>
      <c r="L20" s="41"/>
      <c r="M20" s="41"/>
      <c r="N20" s="42"/>
    </row>
    <row r="21" spans="1:14" x14ac:dyDescent="0.25">
      <c r="A21" s="129"/>
      <c r="B21" s="120" t="s">
        <v>18</v>
      </c>
      <c r="C21" s="40" t="s">
        <v>24</v>
      </c>
      <c r="D21" s="37" t="s">
        <v>31</v>
      </c>
      <c r="E21" s="38">
        <v>0</v>
      </c>
      <c r="F21" s="38">
        <v>43917</v>
      </c>
      <c r="G21" s="38">
        <v>0</v>
      </c>
      <c r="H21" s="113">
        <f t="shared" si="0"/>
        <v>43917</v>
      </c>
      <c r="I21" s="27" t="s">
        <v>76</v>
      </c>
      <c r="L21" s="41"/>
      <c r="M21" s="41"/>
      <c r="N21" s="42"/>
    </row>
    <row r="22" spans="1:14" ht="45" x14ac:dyDescent="0.25">
      <c r="A22" s="129"/>
      <c r="B22" s="120" t="s">
        <v>18</v>
      </c>
      <c r="C22" s="40" t="s">
        <v>24</v>
      </c>
      <c r="D22" s="37" t="s">
        <v>21</v>
      </c>
      <c r="E22" s="38">
        <v>0</v>
      </c>
      <c r="F22" s="38">
        <v>61141</v>
      </c>
      <c r="G22" s="34">
        <v>0</v>
      </c>
      <c r="H22" s="113">
        <f t="shared" si="0"/>
        <v>61141</v>
      </c>
      <c r="I22" s="39" t="s">
        <v>92</v>
      </c>
      <c r="L22" s="42"/>
      <c r="M22" s="42"/>
      <c r="N22" s="42"/>
    </row>
    <row r="23" spans="1:14" ht="135.75" thickBot="1" x14ac:dyDescent="0.3">
      <c r="A23" s="129"/>
      <c r="B23" s="120" t="s">
        <v>18</v>
      </c>
      <c r="C23" s="40" t="s">
        <v>24</v>
      </c>
      <c r="D23" s="37" t="s">
        <v>32</v>
      </c>
      <c r="E23" s="38">
        <v>-999034</v>
      </c>
      <c r="F23" s="38">
        <v>-702585</v>
      </c>
      <c r="G23" s="38">
        <v>-106789</v>
      </c>
      <c r="H23" s="113">
        <f t="shared" si="0"/>
        <v>-1808408</v>
      </c>
      <c r="I23" s="14" t="s">
        <v>77</v>
      </c>
      <c r="L23" s="43"/>
      <c r="M23" s="44"/>
      <c r="N23" s="44"/>
    </row>
    <row r="24" spans="1:14" ht="75.75" thickBot="1" x14ac:dyDescent="0.3">
      <c r="A24" s="130"/>
      <c r="B24" s="120" t="s">
        <v>18</v>
      </c>
      <c r="C24" s="40" t="s">
        <v>24</v>
      </c>
      <c r="D24" s="37" t="s">
        <v>33</v>
      </c>
      <c r="E24" s="38">
        <v>-320247</v>
      </c>
      <c r="F24" s="38">
        <v>0</v>
      </c>
      <c r="G24" s="38">
        <v>-322319</v>
      </c>
      <c r="H24" s="113">
        <f t="shared" si="0"/>
        <v>-642566</v>
      </c>
      <c r="I24" s="45" t="s">
        <v>108</v>
      </c>
      <c r="J24" s="114" t="s">
        <v>34</v>
      </c>
      <c r="K24" s="121">
        <f>SUM(H9:H24)</f>
        <v>-429703</v>
      </c>
    </row>
    <row r="25" spans="1:14" ht="90" x14ac:dyDescent="0.25">
      <c r="A25" s="134" t="s">
        <v>112</v>
      </c>
      <c r="B25" s="46" t="s">
        <v>35</v>
      </c>
      <c r="C25" s="47" t="s">
        <v>24</v>
      </c>
      <c r="D25" s="48" t="s">
        <v>36</v>
      </c>
      <c r="E25" s="49">
        <v>0</v>
      </c>
      <c r="F25" s="49">
        <v>739896</v>
      </c>
      <c r="G25" s="49" t="s">
        <v>37</v>
      </c>
      <c r="H25" s="50">
        <f t="shared" si="0"/>
        <v>739896</v>
      </c>
      <c r="I25" s="51" t="s">
        <v>101</v>
      </c>
      <c r="K25" s="52"/>
    </row>
    <row r="26" spans="1:14" ht="45" x14ac:dyDescent="0.25">
      <c r="A26" s="135"/>
      <c r="B26" s="53" t="s">
        <v>35</v>
      </c>
      <c r="C26" s="54" t="s">
        <v>24</v>
      </c>
      <c r="D26" s="37" t="s">
        <v>38</v>
      </c>
      <c r="E26" s="38">
        <v>184974</v>
      </c>
      <c r="F26" s="38">
        <v>0</v>
      </c>
      <c r="G26" s="38">
        <v>0</v>
      </c>
      <c r="H26" s="50">
        <f t="shared" si="0"/>
        <v>184974</v>
      </c>
      <c r="I26" s="39" t="s">
        <v>120</v>
      </c>
    </row>
    <row r="27" spans="1:14" ht="90" x14ac:dyDescent="0.25">
      <c r="A27" s="135"/>
      <c r="B27" s="53" t="s">
        <v>35</v>
      </c>
      <c r="C27" s="54" t="s">
        <v>24</v>
      </c>
      <c r="D27" s="37" t="s">
        <v>39</v>
      </c>
      <c r="E27" s="38">
        <v>0</v>
      </c>
      <c r="F27" s="38">
        <v>435988</v>
      </c>
      <c r="G27" s="38">
        <v>0</v>
      </c>
      <c r="H27" s="50">
        <f t="shared" si="0"/>
        <v>435988</v>
      </c>
      <c r="I27" s="14" t="s">
        <v>79</v>
      </c>
    </row>
    <row r="28" spans="1:14" ht="60" x14ac:dyDescent="0.25">
      <c r="A28" s="135"/>
      <c r="B28" s="53" t="s">
        <v>35</v>
      </c>
      <c r="C28" s="54" t="s">
        <v>24</v>
      </c>
      <c r="D28" s="37" t="s">
        <v>40</v>
      </c>
      <c r="E28" s="38">
        <v>208234</v>
      </c>
      <c r="F28" s="38">
        <v>0</v>
      </c>
      <c r="G28" s="38">
        <v>0</v>
      </c>
      <c r="H28" s="50">
        <f t="shared" si="0"/>
        <v>208234</v>
      </c>
      <c r="I28" s="39" t="s">
        <v>119</v>
      </c>
    </row>
    <row r="29" spans="1:14" ht="30" x14ac:dyDescent="0.25">
      <c r="A29" s="135"/>
      <c r="B29" s="53" t="s">
        <v>35</v>
      </c>
      <c r="C29" s="54" t="s">
        <v>24</v>
      </c>
      <c r="D29" s="37" t="s">
        <v>10</v>
      </c>
      <c r="E29" s="38">
        <v>238188</v>
      </c>
      <c r="F29" s="38">
        <v>0</v>
      </c>
      <c r="G29" s="38">
        <v>-238188</v>
      </c>
      <c r="H29" s="50">
        <f t="shared" si="0"/>
        <v>0</v>
      </c>
      <c r="I29" s="14" t="s">
        <v>102</v>
      </c>
    </row>
    <row r="30" spans="1:14" ht="30" x14ac:dyDescent="0.25">
      <c r="A30" s="135"/>
      <c r="B30" s="53" t="s">
        <v>35</v>
      </c>
      <c r="C30" s="54" t="s">
        <v>24</v>
      </c>
      <c r="D30" s="37" t="s">
        <v>41</v>
      </c>
      <c r="E30" s="38">
        <v>370843</v>
      </c>
      <c r="F30" s="38">
        <v>0</v>
      </c>
      <c r="G30" s="38">
        <v>-370843</v>
      </c>
      <c r="H30" s="50">
        <f t="shared" si="0"/>
        <v>0</v>
      </c>
      <c r="I30" s="39" t="s">
        <v>80</v>
      </c>
    </row>
    <row r="31" spans="1:14" ht="90.75" thickBot="1" x14ac:dyDescent="0.3">
      <c r="A31" s="135"/>
      <c r="B31" s="53" t="s">
        <v>35</v>
      </c>
      <c r="C31" s="54" t="s">
        <v>24</v>
      </c>
      <c r="D31" s="37" t="s">
        <v>42</v>
      </c>
      <c r="E31" s="38">
        <v>-13082592</v>
      </c>
      <c r="F31" s="38">
        <v>0</v>
      </c>
      <c r="G31" s="38">
        <v>0</v>
      </c>
      <c r="H31" s="50">
        <f t="shared" si="0"/>
        <v>-13082592</v>
      </c>
      <c r="I31" s="27" t="s">
        <v>103</v>
      </c>
    </row>
    <row r="32" spans="1:14" ht="82.15" customHeight="1" thickBot="1" x14ac:dyDescent="0.3">
      <c r="A32" s="136"/>
      <c r="B32" s="55" t="s">
        <v>35</v>
      </c>
      <c r="C32" s="22" t="s">
        <v>24</v>
      </c>
      <c r="D32" s="23" t="s">
        <v>43</v>
      </c>
      <c r="E32" s="24">
        <v>-13200000</v>
      </c>
      <c r="F32" s="24">
        <v>0</v>
      </c>
      <c r="G32" s="24">
        <v>13200000</v>
      </c>
      <c r="H32" s="56">
        <f t="shared" si="0"/>
        <v>0</v>
      </c>
      <c r="I32" s="57" t="s">
        <v>85</v>
      </c>
      <c r="J32" s="58" t="s">
        <v>44</v>
      </c>
      <c r="K32" s="59">
        <f>SUM(H25:H32)</f>
        <v>-11513500</v>
      </c>
    </row>
    <row r="33" spans="1:11" ht="30.75" thickBot="1" x14ac:dyDescent="0.3">
      <c r="A33" s="122" t="s">
        <v>113</v>
      </c>
      <c r="B33" s="60" t="s">
        <v>45</v>
      </c>
      <c r="C33" s="10" t="s">
        <v>9</v>
      </c>
      <c r="D33" s="19" t="s">
        <v>46</v>
      </c>
      <c r="E33" s="34">
        <v>-36635</v>
      </c>
      <c r="F33" s="34">
        <v>0</v>
      </c>
      <c r="G33" s="34">
        <v>-59231</v>
      </c>
      <c r="H33" s="61">
        <f>SUM(E33:G33)</f>
        <v>-95866</v>
      </c>
      <c r="I33" s="14" t="s">
        <v>47</v>
      </c>
      <c r="J33" s="62" t="s">
        <v>48</v>
      </c>
      <c r="K33" s="63">
        <f>SUM(H33:H33)</f>
        <v>-95866</v>
      </c>
    </row>
    <row r="34" spans="1:11" ht="30" x14ac:dyDescent="0.25">
      <c r="A34" s="137" t="s">
        <v>114</v>
      </c>
      <c r="B34" s="64" t="s">
        <v>49</v>
      </c>
      <c r="C34" s="47" t="s">
        <v>9</v>
      </c>
      <c r="D34" s="48" t="s">
        <v>50</v>
      </c>
      <c r="E34" s="49">
        <v>229535</v>
      </c>
      <c r="F34" s="49">
        <v>0</v>
      </c>
      <c r="G34" s="49">
        <v>0</v>
      </c>
      <c r="H34" s="65">
        <f>SUM(E34:G34)</f>
        <v>229535</v>
      </c>
      <c r="I34" s="66" t="s">
        <v>51</v>
      </c>
      <c r="J34" s="52"/>
      <c r="K34" s="52"/>
    </row>
    <row r="35" spans="1:11" ht="60.75" thickBot="1" x14ac:dyDescent="0.3">
      <c r="A35" s="138"/>
      <c r="B35" s="67" t="s">
        <v>49</v>
      </c>
      <c r="C35" s="10" t="s">
        <v>24</v>
      </c>
      <c r="D35" s="19" t="s">
        <v>52</v>
      </c>
      <c r="E35" s="34">
        <v>-236825</v>
      </c>
      <c r="F35" s="34">
        <v>-232043</v>
      </c>
      <c r="G35" s="34">
        <v>0</v>
      </c>
      <c r="H35" s="68">
        <f>SUM(E35:G35)</f>
        <v>-468868</v>
      </c>
      <c r="I35" s="14" t="s">
        <v>104</v>
      </c>
      <c r="J35" s="52"/>
      <c r="K35" s="52"/>
    </row>
    <row r="36" spans="1:11" ht="60.75" thickBot="1" x14ac:dyDescent="0.3">
      <c r="A36" s="139"/>
      <c r="B36" s="69" t="s">
        <v>49</v>
      </c>
      <c r="C36" s="54" t="s">
        <v>24</v>
      </c>
      <c r="D36" s="37" t="s">
        <v>53</v>
      </c>
      <c r="E36" s="38">
        <v>0</v>
      </c>
      <c r="F36" s="38">
        <v>120579</v>
      </c>
      <c r="G36" s="38">
        <v>0</v>
      </c>
      <c r="H36" s="70">
        <f t="shared" si="0"/>
        <v>120579</v>
      </c>
      <c r="I36" s="39" t="s">
        <v>88</v>
      </c>
      <c r="J36" s="71" t="s">
        <v>54</v>
      </c>
      <c r="K36" s="72">
        <f>SUM(H34:H36)</f>
        <v>-118754</v>
      </c>
    </row>
    <row r="37" spans="1:11" ht="30.75" thickBot="1" x14ac:dyDescent="0.3">
      <c r="A37" s="140" t="s">
        <v>115</v>
      </c>
      <c r="B37" s="73" t="s">
        <v>55</v>
      </c>
      <c r="C37" s="47" t="s">
        <v>24</v>
      </c>
      <c r="D37" s="48" t="s">
        <v>56</v>
      </c>
      <c r="E37" s="49">
        <v>-106093</v>
      </c>
      <c r="F37" s="49">
        <v>-27019</v>
      </c>
      <c r="G37" s="49"/>
      <c r="H37" s="74">
        <f t="shared" si="0"/>
        <v>-133112</v>
      </c>
      <c r="I37" s="66" t="s">
        <v>105</v>
      </c>
      <c r="J37" s="52"/>
      <c r="K37" s="52"/>
    </row>
    <row r="38" spans="1:11" ht="15.75" thickBot="1" x14ac:dyDescent="0.3">
      <c r="A38" s="141"/>
      <c r="B38" s="75" t="s">
        <v>55</v>
      </c>
      <c r="C38" s="54" t="s">
        <v>24</v>
      </c>
      <c r="D38" s="37" t="s">
        <v>89</v>
      </c>
      <c r="E38" s="38">
        <v>-218265</v>
      </c>
      <c r="F38" s="38"/>
      <c r="G38" s="38">
        <v>-250</v>
      </c>
      <c r="H38" s="76">
        <f t="shared" si="0"/>
        <v>-218515</v>
      </c>
      <c r="I38" s="77" t="s">
        <v>106</v>
      </c>
      <c r="J38" s="78" t="s">
        <v>57</v>
      </c>
      <c r="K38" s="79">
        <f>SUM(H37:H38)</f>
        <v>-351627</v>
      </c>
    </row>
    <row r="39" spans="1:11" ht="15.75" thickBot="1" x14ac:dyDescent="0.3">
      <c r="A39" s="123" t="s">
        <v>116</v>
      </c>
      <c r="B39" s="80" t="s">
        <v>58</v>
      </c>
      <c r="C39" s="81" t="s">
        <v>24</v>
      </c>
      <c r="D39" s="82" t="s">
        <v>59</v>
      </c>
      <c r="E39" s="83">
        <v>0</v>
      </c>
      <c r="F39" s="83">
        <v>0</v>
      </c>
      <c r="G39" s="83">
        <v>1300000</v>
      </c>
      <c r="H39" s="84">
        <f t="shared" si="0"/>
        <v>1300000</v>
      </c>
      <c r="I39" s="85" t="s">
        <v>60</v>
      </c>
      <c r="J39" s="86" t="s">
        <v>61</v>
      </c>
      <c r="K39" s="87">
        <f>SUM(H39:H39)</f>
        <v>1300000</v>
      </c>
    </row>
    <row r="40" spans="1:11" ht="85.9" customHeight="1" thickBot="1" x14ac:dyDescent="0.3">
      <c r="A40" s="124" t="s">
        <v>117</v>
      </c>
      <c r="B40" s="88" t="s">
        <v>62</v>
      </c>
      <c r="C40" s="81" t="s">
        <v>24</v>
      </c>
      <c r="D40" s="82" t="s">
        <v>86</v>
      </c>
      <c r="E40" s="83">
        <v>-499995.28021772997</v>
      </c>
      <c r="F40" s="83">
        <v>0</v>
      </c>
      <c r="G40" s="83">
        <v>0</v>
      </c>
      <c r="H40" s="89">
        <f t="shared" si="0"/>
        <v>-499995.28021772997</v>
      </c>
      <c r="I40" s="85" t="s">
        <v>107</v>
      </c>
      <c r="J40" s="90" t="s">
        <v>63</v>
      </c>
      <c r="K40" s="91" cm="1">
        <f t="array" ref="K40">H40:H40</f>
        <v>-499995.28021772997</v>
      </c>
    </row>
    <row r="41" spans="1:11" x14ac:dyDescent="0.25">
      <c r="A41" s="125" t="s">
        <v>118</v>
      </c>
      <c r="B41" s="92" t="s">
        <v>64</v>
      </c>
      <c r="C41" s="93" t="s">
        <v>9</v>
      </c>
      <c r="D41" s="94" t="s">
        <v>65</v>
      </c>
      <c r="E41" s="95">
        <v>100000</v>
      </c>
      <c r="F41" s="95">
        <v>0</v>
      </c>
      <c r="G41" s="95">
        <v>0</v>
      </c>
      <c r="H41" s="96">
        <f t="shared" si="0"/>
        <v>100000</v>
      </c>
      <c r="I41" s="20" t="s">
        <v>66</v>
      </c>
      <c r="K41" s="42"/>
    </row>
    <row r="42" spans="1:11" x14ac:dyDescent="0.25">
      <c r="A42" s="126"/>
      <c r="B42" s="97" t="s">
        <v>64</v>
      </c>
      <c r="C42" s="10" t="s">
        <v>9</v>
      </c>
      <c r="D42" s="11" t="s">
        <v>67</v>
      </c>
      <c r="E42" s="98">
        <v>62805</v>
      </c>
      <c r="F42" s="98">
        <v>0</v>
      </c>
      <c r="G42" s="98">
        <v>62805</v>
      </c>
      <c r="H42" s="99">
        <f t="shared" si="0"/>
        <v>125610</v>
      </c>
      <c r="I42" s="36" t="s">
        <v>68</v>
      </c>
      <c r="K42" s="42"/>
    </row>
    <row r="43" spans="1:11" ht="15.75" thickBot="1" x14ac:dyDescent="0.3">
      <c r="A43" s="126"/>
      <c r="B43" s="97" t="s">
        <v>64</v>
      </c>
      <c r="C43" s="54" t="s">
        <v>24</v>
      </c>
      <c r="D43" s="100" t="s">
        <v>65</v>
      </c>
      <c r="E43" s="101">
        <v>-100000</v>
      </c>
      <c r="F43" s="98">
        <v>0</v>
      </c>
      <c r="G43" s="98">
        <v>0</v>
      </c>
      <c r="H43" s="99">
        <f>SUM(E43:G43)</f>
        <v>-100000</v>
      </c>
      <c r="I43" s="27" t="s">
        <v>66</v>
      </c>
      <c r="K43" s="42"/>
    </row>
    <row r="44" spans="1:11" ht="45.75" thickBot="1" x14ac:dyDescent="0.3">
      <c r="A44" s="127"/>
      <c r="B44" s="102" t="s">
        <v>64</v>
      </c>
      <c r="C44" s="22" t="s">
        <v>24</v>
      </c>
      <c r="D44" s="103" t="s">
        <v>81</v>
      </c>
      <c r="E44" s="104">
        <v>446253</v>
      </c>
      <c r="F44" s="104">
        <v>0</v>
      </c>
      <c r="G44" s="104">
        <v>0</v>
      </c>
      <c r="H44" s="105">
        <f>SUM(E44:G44)</f>
        <v>446253</v>
      </c>
      <c r="I44" s="57" t="s">
        <v>28</v>
      </c>
      <c r="J44" s="106" t="s">
        <v>69</v>
      </c>
      <c r="K44" s="107">
        <f>SUM(H41:H44)</f>
        <v>571863</v>
      </c>
    </row>
    <row r="45" spans="1:11" ht="15.75" thickBot="1" x14ac:dyDescent="0.3">
      <c r="A45" s="4"/>
      <c r="B45" s="4" t="s">
        <v>70</v>
      </c>
      <c r="C45" s="5"/>
      <c r="D45" s="108"/>
      <c r="E45" s="7">
        <f>SUM(E5:E44)</f>
        <v>-24103021.28021773</v>
      </c>
      <c r="F45" s="7">
        <f>SUM(F5:F44)</f>
        <v>-2051630</v>
      </c>
      <c r="G45" s="7">
        <f>SUM(G5:G44)</f>
        <v>15059019</v>
      </c>
      <c r="H45" s="7">
        <f>SUM(H5:H44)</f>
        <v>-11095632.28021773</v>
      </c>
      <c r="I45" s="8"/>
    </row>
    <row r="46" spans="1:11" ht="90" x14ac:dyDescent="0.25">
      <c r="A46" s="109"/>
      <c r="B46" s="109" t="s">
        <v>71</v>
      </c>
      <c r="C46" s="93" t="s">
        <v>12</v>
      </c>
      <c r="D46" s="94" t="s">
        <v>72</v>
      </c>
      <c r="E46" s="95">
        <v>340000</v>
      </c>
      <c r="F46" s="95"/>
      <c r="G46" s="110">
        <v>660000</v>
      </c>
      <c r="H46" s="115">
        <f>SUM(E46:G46)</f>
        <v>1000000</v>
      </c>
      <c r="I46" s="18" t="s">
        <v>87</v>
      </c>
    </row>
    <row r="47" spans="1:11" ht="60.75" thickBot="1" x14ac:dyDescent="0.3">
      <c r="A47" s="109"/>
      <c r="B47" s="109" t="s">
        <v>71</v>
      </c>
      <c r="C47" s="93" t="s">
        <v>12</v>
      </c>
      <c r="D47" s="94" t="s">
        <v>73</v>
      </c>
      <c r="E47" s="95">
        <v>1800000</v>
      </c>
      <c r="F47" s="95"/>
      <c r="G47" s="110"/>
      <c r="H47" s="116">
        <f>SUM(E47:G47)</f>
        <v>1800000</v>
      </c>
      <c r="I47" s="18" t="s">
        <v>74</v>
      </c>
    </row>
    <row r="48" spans="1:11" ht="15.75" thickBot="1" x14ac:dyDescent="0.3">
      <c r="A48" s="4"/>
      <c r="B48" s="4" t="s">
        <v>75</v>
      </c>
      <c r="C48" s="5"/>
      <c r="D48" s="108"/>
      <c r="E48" s="7">
        <f>SUM(E45:E47)</f>
        <v>-21963021.28021773</v>
      </c>
      <c r="F48" s="7">
        <f>SUM(F45:F47)</f>
        <v>-2051630</v>
      </c>
      <c r="G48" s="7">
        <f>SUM(G45:G47)</f>
        <v>15719019</v>
      </c>
      <c r="H48" s="7">
        <f>SUM(H45:H47)</f>
        <v>-8295632.2802177295</v>
      </c>
      <c r="I48" s="8"/>
    </row>
    <row r="49" spans="5:8" x14ac:dyDescent="0.25">
      <c r="E49" s="52"/>
      <c r="F49" s="52"/>
      <c r="G49" s="52"/>
      <c r="H49" s="52"/>
    </row>
    <row r="50" spans="5:8" x14ac:dyDescent="0.25">
      <c r="E50" s="52"/>
      <c r="F50" s="52"/>
      <c r="G50" s="52"/>
      <c r="H50" s="52"/>
    </row>
    <row r="51" spans="5:8" x14ac:dyDescent="0.25">
      <c r="E51" s="52"/>
      <c r="F51" s="52"/>
      <c r="G51" s="52"/>
      <c r="H51" s="52"/>
    </row>
    <row r="52" spans="5:8" x14ac:dyDescent="0.25">
      <c r="E52" s="52"/>
      <c r="F52" s="52"/>
      <c r="G52" s="52"/>
      <c r="H52" s="52"/>
    </row>
    <row r="53" spans="5:8" x14ac:dyDescent="0.25">
      <c r="E53" s="52"/>
      <c r="F53" s="52"/>
      <c r="G53" s="52"/>
      <c r="H53" s="52"/>
    </row>
    <row r="54" spans="5:8" x14ac:dyDescent="0.25">
      <c r="E54" s="52"/>
      <c r="F54" s="52"/>
      <c r="G54" s="52"/>
      <c r="H54" s="52"/>
    </row>
    <row r="55" spans="5:8" x14ac:dyDescent="0.25">
      <c r="E55" s="52"/>
      <c r="F55" s="52"/>
      <c r="G55" s="52"/>
      <c r="H55" s="52"/>
    </row>
    <row r="56" spans="5:8" x14ac:dyDescent="0.25">
      <c r="E56" s="52"/>
      <c r="F56" s="52"/>
      <c r="G56" s="52"/>
      <c r="H56" s="52"/>
    </row>
    <row r="57" spans="5:8" x14ac:dyDescent="0.25">
      <c r="E57" s="52"/>
      <c r="F57" s="52"/>
      <c r="G57" s="52"/>
      <c r="H57" s="52"/>
    </row>
    <row r="58" spans="5:8" x14ac:dyDescent="0.25">
      <c r="E58" s="52"/>
      <c r="F58" s="52"/>
      <c r="G58" s="52"/>
      <c r="H58" s="52"/>
    </row>
    <row r="59" spans="5:8" x14ac:dyDescent="0.25">
      <c r="E59" s="52"/>
      <c r="F59" s="52"/>
      <c r="G59" s="52"/>
      <c r="H59" s="52"/>
    </row>
    <row r="60" spans="5:8" x14ac:dyDescent="0.25">
      <c r="E60" s="52"/>
      <c r="F60" s="52"/>
      <c r="G60" s="52"/>
      <c r="H60" s="52"/>
    </row>
    <row r="61" spans="5:8" x14ac:dyDescent="0.25">
      <c r="E61" s="52"/>
      <c r="F61" s="52"/>
      <c r="G61" s="52"/>
      <c r="H61" s="52"/>
    </row>
    <row r="62" spans="5:8" x14ac:dyDescent="0.25">
      <c r="E62" s="52"/>
      <c r="F62" s="52"/>
      <c r="G62" s="52"/>
      <c r="H62" s="52"/>
    </row>
    <row r="63" spans="5:8" x14ac:dyDescent="0.25">
      <c r="E63" s="52"/>
      <c r="F63" s="52"/>
      <c r="G63" s="52"/>
      <c r="H63" s="52"/>
    </row>
    <row r="64" spans="5:8" x14ac:dyDescent="0.25">
      <c r="E64" s="52"/>
      <c r="F64" s="52"/>
      <c r="G64" s="52"/>
      <c r="H64" s="52"/>
    </row>
    <row r="65" spans="5:8" x14ac:dyDescent="0.25">
      <c r="E65" s="52"/>
      <c r="F65" s="52"/>
      <c r="G65" s="52"/>
      <c r="H65" s="52"/>
    </row>
    <row r="66" spans="5:8" x14ac:dyDescent="0.25">
      <c r="E66" s="52"/>
      <c r="F66" s="52"/>
      <c r="G66" s="52"/>
      <c r="H66" s="52"/>
    </row>
    <row r="67" spans="5:8" x14ac:dyDescent="0.25">
      <c r="E67" s="52"/>
      <c r="F67" s="52"/>
      <c r="G67" s="52"/>
      <c r="H67" s="52"/>
    </row>
    <row r="68" spans="5:8" x14ac:dyDescent="0.25">
      <c r="E68" s="52"/>
      <c r="F68" s="52"/>
      <c r="G68" s="52"/>
      <c r="H68" s="52"/>
    </row>
    <row r="69" spans="5:8" x14ac:dyDescent="0.25">
      <c r="E69" s="52"/>
      <c r="F69" s="52"/>
      <c r="G69" s="52"/>
      <c r="H69" s="52"/>
    </row>
    <row r="70" spans="5:8" x14ac:dyDescent="0.25">
      <c r="E70" s="52"/>
      <c r="F70" s="52"/>
      <c r="G70" s="52"/>
      <c r="H70" s="52"/>
    </row>
    <row r="71" spans="5:8" x14ac:dyDescent="0.25">
      <c r="E71" s="52"/>
      <c r="F71" s="52"/>
      <c r="G71" s="52"/>
      <c r="H71" s="52"/>
    </row>
    <row r="72" spans="5:8" x14ac:dyDescent="0.25">
      <c r="E72" s="52"/>
      <c r="F72" s="52"/>
      <c r="G72" s="52"/>
      <c r="H72" s="52"/>
    </row>
    <row r="73" spans="5:8" x14ac:dyDescent="0.25">
      <c r="E73" s="52"/>
      <c r="F73" s="52"/>
      <c r="G73" s="52"/>
      <c r="H73" s="52"/>
    </row>
    <row r="74" spans="5:8" x14ac:dyDescent="0.25">
      <c r="E74" s="52"/>
      <c r="F74" s="52"/>
      <c r="G74" s="52"/>
      <c r="H74" s="52"/>
    </row>
    <row r="75" spans="5:8" x14ac:dyDescent="0.25">
      <c r="E75" s="52"/>
      <c r="F75" s="52"/>
      <c r="G75" s="52"/>
      <c r="H75" s="52"/>
    </row>
    <row r="76" spans="5:8" x14ac:dyDescent="0.25">
      <c r="E76" s="52"/>
      <c r="F76" s="52"/>
      <c r="G76" s="52"/>
      <c r="H76" s="52"/>
    </row>
    <row r="77" spans="5:8" x14ac:dyDescent="0.25">
      <c r="E77" s="52"/>
      <c r="F77" s="52"/>
      <c r="G77" s="52"/>
      <c r="H77" s="52"/>
    </row>
    <row r="78" spans="5:8" x14ac:dyDescent="0.25">
      <c r="E78" s="52"/>
      <c r="F78" s="52"/>
      <c r="G78" s="52"/>
      <c r="H78" s="52"/>
    </row>
    <row r="79" spans="5:8" x14ac:dyDescent="0.25">
      <c r="E79" s="52"/>
      <c r="F79" s="52"/>
      <c r="G79" s="52"/>
      <c r="H79" s="52"/>
    </row>
    <row r="80" spans="5:8" x14ac:dyDescent="0.25">
      <c r="E80" s="52"/>
      <c r="F80" s="52"/>
      <c r="G80" s="52"/>
      <c r="H80" s="52"/>
    </row>
    <row r="81" spans="5:8" x14ac:dyDescent="0.25">
      <c r="E81" s="52"/>
      <c r="F81" s="52"/>
      <c r="G81" s="52"/>
      <c r="H81" s="52"/>
    </row>
    <row r="82" spans="5:8" x14ac:dyDescent="0.25">
      <c r="E82" s="52"/>
      <c r="F82" s="52"/>
      <c r="G82" s="52"/>
      <c r="H82" s="52"/>
    </row>
    <row r="83" spans="5:8" x14ac:dyDescent="0.25">
      <c r="E83" s="52"/>
      <c r="F83" s="52"/>
      <c r="G83" s="52"/>
      <c r="H83" s="52"/>
    </row>
    <row r="84" spans="5:8" x14ac:dyDescent="0.25">
      <c r="E84" s="52"/>
      <c r="F84" s="52"/>
      <c r="G84" s="52"/>
      <c r="H84" s="52"/>
    </row>
    <row r="85" spans="5:8" x14ac:dyDescent="0.25">
      <c r="E85" s="52"/>
      <c r="F85" s="52"/>
      <c r="G85" s="52"/>
      <c r="H85" s="52"/>
    </row>
    <row r="86" spans="5:8" x14ac:dyDescent="0.25">
      <c r="E86" s="52"/>
      <c r="F86" s="52"/>
      <c r="G86" s="52"/>
      <c r="H86" s="52"/>
    </row>
    <row r="87" spans="5:8" x14ac:dyDescent="0.25">
      <c r="E87" s="52"/>
      <c r="F87" s="52"/>
      <c r="G87" s="52"/>
      <c r="H87" s="52"/>
    </row>
    <row r="88" spans="5:8" x14ac:dyDescent="0.25">
      <c r="E88" s="52"/>
      <c r="F88" s="52"/>
      <c r="G88" s="52"/>
      <c r="H88" s="52"/>
    </row>
    <row r="89" spans="5:8" x14ac:dyDescent="0.25">
      <c r="E89" s="52"/>
      <c r="F89" s="52"/>
      <c r="G89" s="52"/>
      <c r="H89" s="52"/>
    </row>
    <row r="90" spans="5:8" x14ac:dyDescent="0.25">
      <c r="E90" s="52"/>
      <c r="F90" s="52"/>
      <c r="G90" s="52"/>
      <c r="H90" s="52"/>
    </row>
    <row r="91" spans="5:8" x14ac:dyDescent="0.25">
      <c r="E91" s="52"/>
      <c r="F91" s="52"/>
      <c r="G91" s="52"/>
      <c r="H91" s="52"/>
    </row>
    <row r="92" spans="5:8" x14ac:dyDescent="0.25">
      <c r="E92" s="52"/>
      <c r="F92" s="52"/>
      <c r="G92" s="52"/>
      <c r="H92" s="52"/>
    </row>
    <row r="93" spans="5:8" x14ac:dyDescent="0.25">
      <c r="E93" s="52"/>
      <c r="F93" s="52"/>
      <c r="G93" s="52"/>
      <c r="H93" s="52"/>
    </row>
    <row r="94" spans="5:8" x14ac:dyDescent="0.25">
      <c r="E94" s="52"/>
      <c r="F94" s="52"/>
      <c r="G94" s="52"/>
      <c r="H94" s="52"/>
    </row>
    <row r="95" spans="5:8" x14ac:dyDescent="0.25">
      <c r="E95" s="52"/>
      <c r="F95" s="52"/>
      <c r="G95" s="52"/>
      <c r="H95" s="52"/>
    </row>
    <row r="96" spans="5:8" x14ac:dyDescent="0.25">
      <c r="E96" s="52"/>
      <c r="F96" s="52"/>
      <c r="G96" s="52"/>
      <c r="H96" s="52"/>
    </row>
    <row r="97" spans="5:8" x14ac:dyDescent="0.25">
      <c r="E97" s="52"/>
      <c r="F97" s="52"/>
      <c r="G97" s="52"/>
      <c r="H97" s="52"/>
    </row>
    <row r="98" spans="5:8" x14ac:dyDescent="0.25">
      <c r="E98" s="52"/>
      <c r="F98" s="52"/>
      <c r="G98" s="52"/>
      <c r="H98" s="52"/>
    </row>
    <row r="99" spans="5:8" x14ac:dyDescent="0.25">
      <c r="E99" s="52"/>
      <c r="F99" s="52"/>
      <c r="G99" s="52"/>
      <c r="H99" s="52"/>
    </row>
    <row r="100" spans="5:8" x14ac:dyDescent="0.25">
      <c r="E100" s="52"/>
      <c r="F100" s="52"/>
      <c r="G100" s="52"/>
      <c r="H100" s="52"/>
    </row>
    <row r="101" spans="5:8" x14ac:dyDescent="0.25">
      <c r="E101" s="52"/>
      <c r="F101" s="52"/>
      <c r="G101" s="52"/>
      <c r="H101" s="52"/>
    </row>
    <row r="102" spans="5:8" x14ac:dyDescent="0.25">
      <c r="E102" s="52"/>
      <c r="F102" s="52"/>
      <c r="G102" s="52"/>
      <c r="H102" s="52"/>
    </row>
    <row r="103" spans="5:8" x14ac:dyDescent="0.25">
      <c r="E103" s="52"/>
      <c r="F103" s="52"/>
      <c r="G103" s="52"/>
      <c r="H103" s="52"/>
    </row>
    <row r="104" spans="5:8" x14ac:dyDescent="0.25">
      <c r="E104" s="52"/>
      <c r="F104" s="52"/>
      <c r="G104" s="52"/>
      <c r="H104" s="52"/>
    </row>
    <row r="105" spans="5:8" x14ac:dyDescent="0.25">
      <c r="E105" s="52"/>
      <c r="F105" s="52"/>
      <c r="G105" s="52"/>
      <c r="H105" s="52"/>
    </row>
    <row r="106" spans="5:8" x14ac:dyDescent="0.25">
      <c r="E106" s="52"/>
      <c r="F106" s="52"/>
      <c r="G106" s="52"/>
      <c r="H106" s="52"/>
    </row>
    <row r="107" spans="5:8" x14ac:dyDescent="0.25">
      <c r="E107" s="52"/>
      <c r="F107" s="52"/>
      <c r="G107" s="52"/>
      <c r="H107" s="52"/>
    </row>
    <row r="108" spans="5:8" x14ac:dyDescent="0.25">
      <c r="E108" s="52"/>
      <c r="F108" s="52"/>
      <c r="G108" s="52"/>
      <c r="H108" s="52"/>
    </row>
    <row r="109" spans="5:8" x14ac:dyDescent="0.25">
      <c r="E109" s="52"/>
      <c r="F109" s="52"/>
      <c r="G109" s="52"/>
      <c r="H109" s="52"/>
    </row>
    <row r="110" spans="5:8" x14ac:dyDescent="0.25">
      <c r="E110" s="52"/>
      <c r="F110" s="52"/>
      <c r="G110" s="52"/>
      <c r="H110" s="52"/>
    </row>
    <row r="111" spans="5:8" x14ac:dyDescent="0.25">
      <c r="E111" s="52"/>
      <c r="F111" s="52"/>
      <c r="G111" s="52"/>
      <c r="H111" s="52"/>
    </row>
    <row r="112" spans="5:8" x14ac:dyDescent="0.25">
      <c r="E112" s="52"/>
      <c r="F112" s="52"/>
      <c r="G112" s="52"/>
      <c r="H112" s="52"/>
    </row>
    <row r="113" spans="5:8" x14ac:dyDescent="0.25">
      <c r="E113" s="52"/>
      <c r="F113" s="52"/>
      <c r="G113" s="52"/>
      <c r="H113" s="52"/>
    </row>
    <row r="114" spans="5:8" x14ac:dyDescent="0.25">
      <c r="E114" s="52"/>
      <c r="F114" s="52"/>
      <c r="G114" s="52"/>
      <c r="H114" s="52"/>
    </row>
    <row r="115" spans="5:8" x14ac:dyDescent="0.25">
      <c r="E115" s="52"/>
      <c r="F115" s="52"/>
      <c r="G115" s="52"/>
      <c r="H115" s="52"/>
    </row>
    <row r="116" spans="5:8" x14ac:dyDescent="0.25">
      <c r="E116" s="52"/>
      <c r="F116" s="52"/>
      <c r="G116" s="52"/>
      <c r="H116" s="52"/>
    </row>
    <row r="117" spans="5:8" x14ac:dyDescent="0.25">
      <c r="E117" s="52"/>
      <c r="F117" s="52"/>
      <c r="G117" s="52"/>
      <c r="H117" s="52"/>
    </row>
    <row r="118" spans="5:8" x14ac:dyDescent="0.25">
      <c r="E118" s="52"/>
      <c r="F118" s="52"/>
      <c r="G118" s="52"/>
      <c r="H118" s="52"/>
    </row>
    <row r="119" spans="5:8" x14ac:dyDescent="0.25">
      <c r="E119" s="52"/>
      <c r="F119" s="52"/>
      <c r="G119" s="52"/>
      <c r="H119" s="52"/>
    </row>
    <row r="120" spans="5:8" x14ac:dyDescent="0.25">
      <c r="E120" s="52"/>
      <c r="F120" s="52"/>
      <c r="G120" s="52"/>
      <c r="H120" s="52"/>
    </row>
    <row r="121" spans="5:8" x14ac:dyDescent="0.25">
      <c r="E121" s="52"/>
      <c r="F121" s="52"/>
      <c r="G121" s="52"/>
      <c r="H121" s="52"/>
    </row>
    <row r="122" spans="5:8" x14ac:dyDescent="0.25">
      <c r="E122" s="52"/>
      <c r="F122" s="52"/>
      <c r="G122" s="52"/>
      <c r="H122" s="52"/>
    </row>
    <row r="123" spans="5:8" x14ac:dyDescent="0.25">
      <c r="E123" s="52"/>
      <c r="F123" s="52"/>
      <c r="G123" s="52"/>
      <c r="H123" s="52"/>
    </row>
    <row r="124" spans="5:8" x14ac:dyDescent="0.25">
      <c r="E124" s="52"/>
      <c r="F124" s="52"/>
      <c r="G124" s="52"/>
      <c r="H124" s="52"/>
    </row>
    <row r="125" spans="5:8" x14ac:dyDescent="0.25">
      <c r="E125" s="52"/>
      <c r="F125" s="52"/>
      <c r="G125" s="52"/>
      <c r="H125" s="52"/>
    </row>
    <row r="126" spans="5:8" x14ac:dyDescent="0.25">
      <c r="E126" s="52"/>
      <c r="F126" s="52"/>
      <c r="G126" s="52"/>
      <c r="H126" s="52"/>
    </row>
    <row r="127" spans="5:8" x14ac:dyDescent="0.25">
      <c r="E127" s="52"/>
      <c r="F127" s="52"/>
      <c r="G127" s="52"/>
      <c r="H127" s="52"/>
    </row>
    <row r="128" spans="5:8" x14ac:dyDescent="0.25">
      <c r="E128" s="52"/>
      <c r="F128" s="52"/>
      <c r="G128" s="52"/>
      <c r="H128" s="52"/>
    </row>
    <row r="129" spans="5:8" x14ac:dyDescent="0.25">
      <c r="E129" s="52"/>
      <c r="F129" s="52"/>
      <c r="G129" s="52"/>
      <c r="H129" s="52"/>
    </row>
    <row r="130" spans="5:8" x14ac:dyDescent="0.25">
      <c r="E130" s="52"/>
      <c r="F130" s="52"/>
      <c r="G130" s="52"/>
      <c r="H130" s="52"/>
    </row>
    <row r="131" spans="5:8" x14ac:dyDescent="0.25">
      <c r="E131" s="52"/>
      <c r="F131" s="52"/>
      <c r="G131" s="52"/>
      <c r="H131" s="52"/>
    </row>
    <row r="132" spans="5:8" x14ac:dyDescent="0.25">
      <c r="E132" s="52"/>
      <c r="F132" s="52"/>
      <c r="G132" s="52"/>
      <c r="H132" s="52"/>
    </row>
    <row r="133" spans="5:8" x14ac:dyDescent="0.25">
      <c r="E133" s="52"/>
      <c r="F133" s="52"/>
      <c r="G133" s="52"/>
      <c r="H133" s="52"/>
    </row>
    <row r="134" spans="5:8" x14ac:dyDescent="0.25">
      <c r="E134" s="52"/>
      <c r="F134" s="52"/>
      <c r="G134" s="52"/>
      <c r="H134" s="52"/>
    </row>
    <row r="135" spans="5:8" x14ac:dyDescent="0.25">
      <c r="E135" s="52"/>
      <c r="F135" s="52"/>
      <c r="G135" s="52"/>
      <c r="H135" s="52"/>
    </row>
    <row r="136" spans="5:8" x14ac:dyDescent="0.25">
      <c r="E136" s="52"/>
      <c r="F136" s="52"/>
      <c r="G136" s="52"/>
      <c r="H136" s="52"/>
    </row>
    <row r="137" spans="5:8" x14ac:dyDescent="0.25">
      <c r="E137" s="52"/>
      <c r="F137" s="52"/>
      <c r="G137" s="52"/>
      <c r="H137" s="52"/>
    </row>
    <row r="138" spans="5:8" x14ac:dyDescent="0.25">
      <c r="E138" s="52"/>
      <c r="F138" s="52"/>
      <c r="G138" s="52"/>
      <c r="H138" s="52"/>
    </row>
    <row r="139" spans="5:8" x14ac:dyDescent="0.25">
      <c r="E139" s="52"/>
      <c r="F139" s="52"/>
      <c r="G139" s="52"/>
      <c r="H139" s="52"/>
    </row>
    <row r="140" spans="5:8" x14ac:dyDescent="0.25">
      <c r="E140" s="52"/>
      <c r="F140" s="52"/>
      <c r="G140" s="52"/>
      <c r="H140" s="52"/>
    </row>
    <row r="141" spans="5:8" x14ac:dyDescent="0.25">
      <c r="E141" s="52"/>
      <c r="F141" s="52"/>
      <c r="G141" s="52"/>
      <c r="H141" s="52"/>
    </row>
    <row r="142" spans="5:8" x14ac:dyDescent="0.25">
      <c r="E142" s="52"/>
      <c r="F142" s="52"/>
      <c r="G142" s="52"/>
      <c r="H142" s="52"/>
    </row>
    <row r="143" spans="5:8" x14ac:dyDescent="0.25">
      <c r="E143" s="52"/>
      <c r="F143" s="52"/>
      <c r="G143" s="52"/>
      <c r="H143" s="52"/>
    </row>
    <row r="144" spans="5:8" x14ac:dyDescent="0.25">
      <c r="E144" s="52"/>
      <c r="F144" s="52"/>
      <c r="G144" s="52"/>
      <c r="H144" s="52"/>
    </row>
    <row r="145" spans="5:8" x14ac:dyDescent="0.25">
      <c r="E145" s="52"/>
      <c r="F145" s="52"/>
      <c r="G145" s="52"/>
      <c r="H145" s="52"/>
    </row>
    <row r="146" spans="5:8" x14ac:dyDescent="0.25">
      <c r="E146" s="52"/>
      <c r="F146" s="52"/>
      <c r="G146" s="52"/>
      <c r="H146" s="52"/>
    </row>
    <row r="147" spans="5:8" x14ac:dyDescent="0.25">
      <c r="E147" s="52"/>
      <c r="F147" s="52"/>
      <c r="G147" s="52"/>
      <c r="H147" s="52"/>
    </row>
    <row r="148" spans="5:8" x14ac:dyDescent="0.25">
      <c r="E148" s="52"/>
      <c r="F148" s="52"/>
      <c r="G148" s="52"/>
      <c r="H148" s="52"/>
    </row>
    <row r="149" spans="5:8" x14ac:dyDescent="0.25">
      <c r="E149" s="52"/>
      <c r="F149" s="52"/>
      <c r="G149" s="52"/>
      <c r="H149" s="52"/>
    </row>
    <row r="150" spans="5:8" x14ac:dyDescent="0.25">
      <c r="E150" s="52"/>
      <c r="F150" s="52"/>
      <c r="G150" s="52"/>
      <c r="H150" s="52"/>
    </row>
    <row r="151" spans="5:8" x14ac:dyDescent="0.25">
      <c r="E151" s="52"/>
      <c r="F151" s="52"/>
      <c r="G151" s="52"/>
      <c r="H151" s="52"/>
    </row>
    <row r="152" spans="5:8" x14ac:dyDescent="0.25">
      <c r="E152" s="52"/>
      <c r="F152" s="52"/>
      <c r="G152" s="52"/>
      <c r="H152" s="52"/>
    </row>
    <row r="153" spans="5:8" x14ac:dyDescent="0.25">
      <c r="E153" s="52"/>
      <c r="F153" s="52"/>
      <c r="G153" s="52"/>
      <c r="H153" s="52"/>
    </row>
    <row r="154" spans="5:8" x14ac:dyDescent="0.25">
      <c r="E154" s="52"/>
      <c r="F154" s="52"/>
      <c r="G154" s="52"/>
      <c r="H154" s="52"/>
    </row>
    <row r="155" spans="5:8" x14ac:dyDescent="0.25">
      <c r="E155" s="52"/>
      <c r="F155" s="52"/>
      <c r="G155" s="52"/>
      <c r="H155" s="52"/>
    </row>
    <row r="156" spans="5:8" x14ac:dyDescent="0.25">
      <c r="E156" s="52"/>
      <c r="F156" s="52"/>
      <c r="G156" s="52"/>
      <c r="H156" s="52"/>
    </row>
    <row r="157" spans="5:8" x14ac:dyDescent="0.25">
      <c r="E157" s="52"/>
      <c r="F157" s="52"/>
      <c r="G157" s="52"/>
      <c r="H157" s="52"/>
    </row>
    <row r="158" spans="5:8" x14ac:dyDescent="0.25">
      <c r="E158" s="52"/>
      <c r="F158" s="52"/>
      <c r="G158" s="52"/>
      <c r="H158" s="52"/>
    </row>
    <row r="159" spans="5:8" x14ac:dyDescent="0.25">
      <c r="E159" s="52"/>
      <c r="F159" s="52"/>
      <c r="G159" s="52"/>
      <c r="H159" s="52"/>
    </row>
    <row r="160" spans="5:8" x14ac:dyDescent="0.25">
      <c r="E160" s="52"/>
      <c r="F160" s="52"/>
      <c r="G160" s="52"/>
      <c r="H160" s="52"/>
    </row>
    <row r="161" spans="5:8" x14ac:dyDescent="0.25">
      <c r="E161" s="52"/>
      <c r="F161" s="52"/>
      <c r="G161" s="52"/>
      <c r="H161" s="52"/>
    </row>
    <row r="162" spans="5:8" x14ac:dyDescent="0.25">
      <c r="E162" s="52"/>
      <c r="F162" s="52"/>
      <c r="G162" s="52"/>
      <c r="H162" s="52"/>
    </row>
    <row r="163" spans="5:8" x14ac:dyDescent="0.25">
      <c r="E163" s="52"/>
      <c r="F163" s="52"/>
      <c r="G163" s="52"/>
      <c r="H163" s="52"/>
    </row>
    <row r="164" spans="5:8" x14ac:dyDescent="0.25">
      <c r="E164" s="52"/>
      <c r="F164" s="52"/>
      <c r="G164" s="52"/>
      <c r="H164" s="52"/>
    </row>
    <row r="165" spans="5:8" x14ac:dyDescent="0.25">
      <c r="E165" s="52"/>
      <c r="F165" s="52"/>
      <c r="G165" s="52"/>
      <c r="H165" s="52"/>
    </row>
    <row r="166" spans="5:8" x14ac:dyDescent="0.25">
      <c r="E166" s="52"/>
      <c r="F166" s="52"/>
      <c r="G166" s="52"/>
      <c r="H166" s="52"/>
    </row>
    <row r="167" spans="5:8" x14ac:dyDescent="0.25">
      <c r="E167" s="52"/>
      <c r="F167" s="52"/>
      <c r="G167" s="52"/>
      <c r="H167" s="52"/>
    </row>
    <row r="168" spans="5:8" x14ac:dyDescent="0.25">
      <c r="E168" s="52"/>
      <c r="F168" s="52"/>
      <c r="G168" s="52"/>
      <c r="H168" s="52"/>
    </row>
    <row r="169" spans="5:8" x14ac:dyDescent="0.25">
      <c r="E169" s="52"/>
      <c r="F169" s="52"/>
      <c r="G169" s="52"/>
      <c r="H169" s="52"/>
    </row>
    <row r="170" spans="5:8" x14ac:dyDescent="0.25">
      <c r="E170" s="52"/>
      <c r="F170" s="52"/>
      <c r="G170" s="52"/>
      <c r="H170" s="52"/>
    </row>
    <row r="171" spans="5:8" x14ac:dyDescent="0.25">
      <c r="E171" s="52"/>
      <c r="F171" s="52"/>
      <c r="G171" s="52"/>
      <c r="H171" s="52"/>
    </row>
    <row r="172" spans="5:8" x14ac:dyDescent="0.25">
      <c r="E172" s="52"/>
      <c r="F172" s="52"/>
      <c r="G172" s="52"/>
      <c r="H172" s="52"/>
    </row>
    <row r="173" spans="5:8" x14ac:dyDescent="0.25">
      <c r="E173" s="52"/>
      <c r="F173" s="52"/>
      <c r="G173" s="52"/>
      <c r="H173" s="52"/>
    </row>
    <row r="174" spans="5:8" x14ac:dyDescent="0.25">
      <c r="E174" s="52"/>
      <c r="F174" s="52"/>
      <c r="G174" s="52"/>
      <c r="H174" s="52"/>
    </row>
    <row r="175" spans="5:8" x14ac:dyDescent="0.25">
      <c r="E175" s="52"/>
      <c r="F175" s="52"/>
      <c r="G175" s="52"/>
      <c r="H175" s="52"/>
    </row>
    <row r="176" spans="5:8" x14ac:dyDescent="0.25">
      <c r="E176" s="52"/>
      <c r="F176" s="52"/>
      <c r="G176" s="52"/>
      <c r="H176" s="52"/>
    </row>
    <row r="177" spans="5:8" x14ac:dyDescent="0.25">
      <c r="E177" s="52"/>
      <c r="F177" s="52"/>
      <c r="G177" s="52"/>
      <c r="H177" s="52"/>
    </row>
    <row r="178" spans="5:8" x14ac:dyDescent="0.25">
      <c r="E178" s="52"/>
      <c r="F178" s="52"/>
      <c r="G178" s="52"/>
      <c r="H178" s="52"/>
    </row>
    <row r="179" spans="5:8" x14ac:dyDescent="0.25">
      <c r="E179" s="52"/>
      <c r="F179" s="52"/>
      <c r="G179" s="52"/>
      <c r="H179" s="52"/>
    </row>
    <row r="180" spans="5:8" x14ac:dyDescent="0.25">
      <c r="E180" s="52"/>
      <c r="F180" s="52"/>
      <c r="G180" s="52"/>
      <c r="H180" s="52"/>
    </row>
    <row r="181" spans="5:8" x14ac:dyDescent="0.25">
      <c r="E181" s="52"/>
      <c r="F181" s="52"/>
      <c r="G181" s="52"/>
      <c r="H181" s="52"/>
    </row>
    <row r="182" spans="5:8" x14ac:dyDescent="0.25">
      <c r="E182" s="52"/>
      <c r="F182" s="52"/>
      <c r="G182" s="52"/>
      <c r="H182" s="52"/>
    </row>
    <row r="183" spans="5:8" x14ac:dyDescent="0.25">
      <c r="E183" s="52"/>
      <c r="F183" s="52"/>
      <c r="G183" s="52"/>
      <c r="H183" s="52"/>
    </row>
    <row r="184" spans="5:8" x14ac:dyDescent="0.25">
      <c r="E184" s="52"/>
      <c r="F184" s="52"/>
      <c r="G184" s="52"/>
      <c r="H184" s="52"/>
    </row>
    <row r="185" spans="5:8" x14ac:dyDescent="0.25">
      <c r="E185" s="52"/>
      <c r="F185" s="52"/>
      <c r="G185" s="52"/>
      <c r="H185" s="52"/>
    </row>
    <row r="186" spans="5:8" x14ac:dyDescent="0.25">
      <c r="E186" s="52"/>
      <c r="F186" s="52"/>
      <c r="G186" s="52"/>
      <c r="H186" s="52"/>
    </row>
    <row r="187" spans="5:8" x14ac:dyDescent="0.25">
      <c r="E187" s="52"/>
      <c r="F187" s="52"/>
      <c r="G187" s="52"/>
      <c r="H187" s="52"/>
    </row>
    <row r="188" spans="5:8" x14ac:dyDescent="0.25">
      <c r="E188" s="52"/>
      <c r="F188" s="52"/>
      <c r="G188" s="52"/>
      <c r="H188" s="52"/>
    </row>
    <row r="189" spans="5:8" x14ac:dyDescent="0.25">
      <c r="E189" s="52"/>
      <c r="F189" s="52"/>
      <c r="G189" s="52"/>
      <c r="H189" s="52"/>
    </row>
    <row r="190" spans="5:8" x14ac:dyDescent="0.25">
      <c r="E190" s="52"/>
      <c r="F190" s="52"/>
      <c r="G190" s="52"/>
      <c r="H190" s="52"/>
    </row>
    <row r="191" spans="5:8" x14ac:dyDescent="0.25">
      <c r="E191" s="52"/>
      <c r="F191" s="52"/>
      <c r="G191" s="52"/>
      <c r="H191" s="52"/>
    </row>
    <row r="192" spans="5:8" x14ac:dyDescent="0.25">
      <c r="E192" s="52"/>
      <c r="F192" s="52"/>
      <c r="G192" s="52"/>
      <c r="H192" s="52"/>
    </row>
    <row r="193" spans="5:8" x14ac:dyDescent="0.25">
      <c r="E193" s="52"/>
      <c r="F193" s="52"/>
      <c r="G193" s="52"/>
      <c r="H193" s="52"/>
    </row>
    <row r="194" spans="5:8" x14ac:dyDescent="0.25">
      <c r="E194" s="52"/>
      <c r="F194" s="52"/>
      <c r="G194" s="52"/>
      <c r="H194" s="52"/>
    </row>
    <row r="195" spans="5:8" x14ac:dyDescent="0.25">
      <c r="E195" s="41"/>
      <c r="F195" s="41"/>
      <c r="G195" s="41"/>
      <c r="H195" s="41"/>
    </row>
    <row r="196" spans="5:8" x14ac:dyDescent="0.25">
      <c r="E196" s="41"/>
      <c r="F196" s="41"/>
      <c r="G196" s="41"/>
      <c r="H196" s="41"/>
    </row>
    <row r="197" spans="5:8" x14ac:dyDescent="0.25">
      <c r="E197" s="41"/>
      <c r="F197" s="41"/>
      <c r="G197" s="41"/>
      <c r="H197" s="41"/>
    </row>
    <row r="198" spans="5:8" x14ac:dyDescent="0.25">
      <c r="E198" s="41"/>
      <c r="F198" s="41"/>
      <c r="G198" s="41"/>
      <c r="H198" s="41"/>
    </row>
    <row r="199" spans="5:8" x14ac:dyDescent="0.25">
      <c r="E199" s="41"/>
      <c r="F199" s="41"/>
      <c r="G199" s="41"/>
      <c r="H199" s="41"/>
    </row>
    <row r="200" spans="5:8" x14ac:dyDescent="0.25">
      <c r="E200" s="41"/>
      <c r="F200" s="41"/>
      <c r="G200" s="41"/>
      <c r="H200" s="41"/>
    </row>
    <row r="201" spans="5:8" x14ac:dyDescent="0.25">
      <c r="E201" s="41"/>
      <c r="F201" s="41"/>
      <c r="G201" s="41"/>
      <c r="H201" s="41"/>
    </row>
    <row r="202" spans="5:8" x14ac:dyDescent="0.25">
      <c r="E202" s="41"/>
      <c r="F202" s="41"/>
      <c r="G202" s="41"/>
      <c r="H202" s="41"/>
    </row>
    <row r="203" spans="5:8" x14ac:dyDescent="0.25">
      <c r="E203" s="41"/>
      <c r="F203" s="41"/>
      <c r="G203" s="41"/>
      <c r="H203" s="41"/>
    </row>
  </sheetData>
  <mergeCells count="6">
    <mergeCell ref="A41:A44"/>
    <mergeCell ref="A9:A24"/>
    <mergeCell ref="A5:A8"/>
    <mergeCell ref="A25:A32"/>
    <mergeCell ref="A34:A36"/>
    <mergeCell ref="A37:A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Smeaton, Megan</dc:creator>
  <cp:lastModifiedBy>Elle Oille-Stanforth</cp:lastModifiedBy>
  <dcterms:created xsi:type="dcterms:W3CDTF">2025-01-09T15:06:22Z</dcterms:created>
  <dcterms:modified xsi:type="dcterms:W3CDTF">2025-01-24T14:46:40Z</dcterms:modified>
</cp:coreProperties>
</file>